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'FS184'!$A$1:$K$69</definedName>
    <definedName name="_xlnm.Print_Area" localSheetId="2">'GT421'!$A$1:$K$69</definedName>
    <definedName name="_xlnm.Print_Area" localSheetId="3">'GT481'!$A$1:$K$69</definedName>
    <definedName name="_xlnm.Print_Area" localSheetId="4">'KZN225'!$A$1:$K$69</definedName>
    <definedName name="_xlnm.Print_Area" localSheetId="5">'KZN252'!$A$1:$K$69</definedName>
    <definedName name="_xlnm.Print_Area" localSheetId="6">'KZN282'!$A$1:$K$69</definedName>
    <definedName name="_xlnm.Print_Area" localSheetId="7">'LIM354'!$A$1:$K$69</definedName>
    <definedName name="_xlnm.Print_Area" localSheetId="8">'MP307'!$A$1:$K$69</definedName>
    <definedName name="_xlnm.Print_Area" localSheetId="9">'MP312'!$A$1:$K$69</definedName>
    <definedName name="_xlnm.Print_Area" localSheetId="10">'MP313'!$A$1:$K$69</definedName>
    <definedName name="_xlnm.Print_Area" localSheetId="11">'MP326'!$A$1:$K$69</definedName>
    <definedName name="_xlnm.Print_Area" localSheetId="12">'NC091'!$A$1:$K$69</definedName>
    <definedName name="_xlnm.Print_Area" localSheetId="13">'NW372'!$A$1:$K$69</definedName>
    <definedName name="_xlnm.Print_Area" localSheetId="14">'NW373'!$A$1:$K$69</definedName>
    <definedName name="_xlnm.Print_Area" localSheetId="15">'NW403'!$A$1:$K$69</definedName>
    <definedName name="_xlnm.Print_Area" localSheetId="16">'NW405'!$A$1:$K$69</definedName>
    <definedName name="_xlnm.Print_Area" localSheetId="0">'Summary'!$A$1:$K$69</definedName>
    <definedName name="_xlnm.Print_Area" localSheetId="17">'WC023'!$A$1:$K$69</definedName>
    <definedName name="_xlnm.Print_Area" localSheetId="18">'WC024'!$A$1:$K$69</definedName>
    <definedName name="_xlnm.Print_Area" localSheetId="19">'WC044'!$A$1:$K$69</definedName>
  </definedNames>
  <calcPr fullCalcOnLoad="1"/>
</workbook>
</file>

<file path=xl/sharedStrings.xml><?xml version="1.0" encoding="utf-8"?>
<sst xmlns="http://schemas.openxmlformats.org/spreadsheetml/2006/main" count="1760" uniqueCount="105">
  <si>
    <t>Free State: Matjhabeng(FS184) - Table A1 Budget Summary for 4th Quarter ended 30 June 2020 (Figures Finalised as at 2020/10/30)</t>
  </si>
  <si>
    <t>Description</t>
  </si>
  <si>
    <t>2016/17</t>
  </si>
  <si>
    <t>2017/18</t>
  </si>
  <si>
    <t>2018/19</t>
  </si>
  <si>
    <t>Current year 2019/20</t>
  </si>
  <si>
    <t>2020/21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</si>
  <si>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</si>
  <si>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</si>
  <si>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</si>
  <si>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</si>
  <si>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</si>
  <si>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</si>
  <si>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</si>
  <si>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2020/21</t>
  </si>
  <si>
    <t>Budget Year 2021/22</t>
  </si>
  <si>
    <t>Budget Year 2022/23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</si>
  <si>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</si>
  <si>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</si>
  <si>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</si>
  <si>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</si>
  <si>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</si>
  <si>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</si>
  <si>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</si>
  <si>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</si>
  <si>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</si>
  <si>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</si>
  <si>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</si>
  <si>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</si>
  <si>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</si>
  <si>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</si>
  <si>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</si>
  <si>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</si>
  <si>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</si>
  <si>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</si>
  <si>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</si>
  <si>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</si>
  <si>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</si>
  <si>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</si>
  <si>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</si>
  <si>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</si>
  <si>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</si>
  <si>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</si>
  <si>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</si>
  <si>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</si>
  <si>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</si>
  <si>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</si>
  <si>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</si>
  <si>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</si>
  <si>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</si>
  <si>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</si>
  <si>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</si>
  <si>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</si>
  <si>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</si>
  <si>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</si>
  <si>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</si>
  <si>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</si>
  <si>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</si>
  <si>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</si>
  <si>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</si>
  <si>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</si>
  <si>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</si>
  <si>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</si>
  <si>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</si>
  <si>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</si>
  <si>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</si>
  <si>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</si>
  <si>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</si>
  <si>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</si>
  <si>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</si>
  <si>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</si>
  <si>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</si>
  <si>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</si>
  <si>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</si>
  <si>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</si>
  <si>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Gauteng: Emfuleni(GT421) - Table A1 Budget Summary for 4th Quarter ended 30 June 2020 (Figures Finalised as at 2020/10/30)</t>
  </si>
  <si>
    <t>Gauteng: Mogale City(GT481) - Table A1 Budget Summary for 4th Quarter ended 30 June 2020 (Figures Finalised as at 2020/10/30)</t>
  </si>
  <si>
    <t>Kwazulu-Natal: Msunduzi(KZN225) - Table A1 Budget Summary for 4th Quarter ended 30 June 2020 (Figures Finalised as at 2020/10/30)</t>
  </si>
  <si>
    <t>Kwazulu-Natal: Newcastle(KZN252) - Table A1 Budget Summary for 4th Quarter ended 30 June 2020 (Figures Finalised as at 2020/10/30)</t>
  </si>
  <si>
    <t>Kwazulu-Natal: uMhlathuze(KZN282) - Table A1 Budget Summary for 4th Quarter ended 30 June 2020 (Figures Finalised as at 2020/10/30)</t>
  </si>
  <si>
    <t>Limpopo: Polokwane(LIM354) - Table A1 Budget Summary for 4th Quarter ended 30 June 2020 (Figures Finalised as at 2020/10/30)</t>
  </si>
  <si>
    <t>Mpumalanga: Govan Mbeki(MP307) - Table A1 Budget Summary for 4th Quarter ended 30 June 2020 (Figures Finalised as at 2020/10/30)</t>
  </si>
  <si>
    <t>Mpumalanga: Emalahleni (MP)(MP312) - Table A1 Budget Summary for 4th Quarter ended 30 June 2020 (Figures Finalised as at 2020/10/30)</t>
  </si>
  <si>
    <t>Mpumalanga: Steve Tshwete(MP313) - Table A1 Budget Summary for 4th Quarter ended 30 June 2020 (Figures Finalised as at 2020/10/30)</t>
  </si>
  <si>
    <t>Mpumalanga: City of Mbombela(MP326) - Table A1 Budget Summary for 4th Quarter ended 30 June 2020 (Figures Finalised as at 2020/10/30)</t>
  </si>
  <si>
    <t>Northern Cape: Sol Plaatje(NC091) - Table A1 Budget Summary for 4th Quarter ended 30 June 2020 (Figures Finalised as at 2020/10/30)</t>
  </si>
  <si>
    <t>North West: Madibeng(NW372) - Table A1 Budget Summary for 4th Quarter ended 30 June 2020 (Figures Finalised as at 2020/10/30)</t>
  </si>
  <si>
    <t>North West: Rustenburg(NW373) - Table A1 Budget Summary for 4th Quarter ended 30 June 2020 (Figures Finalised as at 2020/10/30)</t>
  </si>
  <si>
    <t>North West: City of Matlosana(NW403) - Table A1 Budget Summary for 4th Quarter ended 30 June 2020 (Figures Finalised as at 2020/10/30)</t>
  </si>
  <si>
    <t>North West: J B Marks(NW405) - Table A1 Budget Summary for 4th Quarter ended 30 June 2020 (Figures Finalised as at 2020/10/30)</t>
  </si>
  <si>
    <t>Western Cape: Drakenstein(WC023) - Table A1 Budget Summary for 4th Quarter ended 30 June 2020 (Figures Finalised as at 2020/10/30)</t>
  </si>
  <si>
    <t>Western Cape: Stellenbosch(WC024) - Table A1 Budget Summary for 4th Quarter ended 30 June 2020 (Figures Finalised as at 2020/10/30)</t>
  </si>
  <si>
    <t>Western Cape: George(WC044) - Table A1 Budget Summary for 4th Quarter ended 30 June 2020 (Figures Finalised as at 2020/10/30)</t>
  </si>
  <si>
    <t>Summary - Table A1 Budget Summary for 4th Quarter ended 30 June 2020 (Figures Finalised as at 2020/10/30)</t>
  </si>
  <si>
    <t>Total Revenue (excluding capital transfers and contributions)</t>
  </si>
  <si>
    <t>Depreciation &amp; asset impairment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</si>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</sst>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,_);_(* \(#,##0,,\);_(* &quot;–&quot;?_);_(@_)"/>
    <numFmt numFmtId="178" formatCode="_(* #,##0,_);_(* \(#,##0,\);_(* &quot;–&quot;?_);_(@_)"/>
    <numFmt numFmtId="179" formatCode="_ * #,##0_ ;_ * \-#,##0_ ;_ * &quot;-&quot;??_ ;_ @_ "/>
    <numFmt numFmtId="180" formatCode="0.0%;[Red]\(0.0%\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176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80" fontId="5" fillId="0" borderId="0" xfId="59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/>
      <protection/>
    </xf>
    <xf numFmtId="181" fontId="5" fillId="0" borderId="22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1" fontId="5" fillId="0" borderId="23" xfId="0" applyNumberFormat="1" applyFont="1" applyFill="1" applyBorder="1" applyAlignment="1" applyProtection="1">
      <alignment/>
      <protection/>
    </xf>
    <xf numFmtId="181" fontId="5" fillId="0" borderId="24" xfId="0" applyNumberFormat="1" applyFont="1" applyFill="1" applyBorder="1" applyAlignment="1" applyProtection="1">
      <alignment/>
      <protection/>
    </xf>
    <xf numFmtId="181" fontId="5" fillId="0" borderId="25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81" fontId="3" fillId="0" borderId="26" xfId="0" applyNumberFormat="1" applyFont="1" applyFill="1" applyBorder="1" applyAlignment="1" applyProtection="1">
      <alignment vertical="top"/>
      <protection/>
    </xf>
    <xf numFmtId="181" fontId="3" fillId="0" borderId="27" xfId="0" applyNumberFormat="1" applyFont="1" applyFill="1" applyBorder="1" applyAlignment="1" applyProtection="1">
      <alignment vertical="top"/>
      <protection/>
    </xf>
    <xf numFmtId="181" fontId="3" fillId="0" borderId="28" xfId="0" applyNumberFormat="1" applyFont="1" applyFill="1" applyBorder="1" applyAlignment="1" applyProtection="1">
      <alignment vertical="top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181" fontId="3" fillId="0" borderId="27" xfId="0" applyNumberFormat="1" applyFont="1" applyFill="1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1" fontId="5" fillId="0" borderId="24" xfId="0" applyNumberFormat="1" applyFont="1" applyFill="1" applyBorder="1" applyAlignment="1" applyProtection="1">
      <alignment horizontal="left" vertical="top" wrapText="1"/>
      <protection/>
    </xf>
    <xf numFmtId="181" fontId="5" fillId="0" borderId="10" xfId="0" applyNumberFormat="1" applyFont="1" applyFill="1" applyBorder="1" applyAlignment="1" applyProtection="1">
      <alignment horizontal="left" vertical="top" wrapText="1"/>
      <protection/>
    </xf>
    <xf numFmtId="181" fontId="5" fillId="0" borderId="23" xfId="0" applyNumberFormat="1" applyFont="1" applyFill="1" applyBorder="1" applyAlignment="1" applyProtection="1">
      <alignment horizontal="left" vertical="top" wrapText="1"/>
      <protection/>
    </xf>
    <xf numFmtId="181" fontId="5" fillId="0" borderId="25" xfId="0" applyNumberFormat="1" applyFont="1" applyFill="1" applyBorder="1" applyAlignment="1" applyProtection="1">
      <alignment horizontal="left" vertical="top" wrapText="1"/>
      <protection/>
    </xf>
    <xf numFmtId="181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wrapText="1" indent="1"/>
      <protection/>
    </xf>
    <xf numFmtId="181" fontId="5" fillId="0" borderId="36" xfId="0" applyNumberFormat="1" applyFont="1" applyFill="1" applyBorder="1" applyAlignment="1" applyProtection="1">
      <alignment/>
      <protection/>
    </xf>
    <xf numFmtId="181" fontId="5" fillId="0" borderId="37" xfId="0" applyNumberFormat="1" applyFont="1" applyFill="1" applyBorder="1" applyAlignment="1" applyProtection="1">
      <alignment/>
      <protection/>
    </xf>
    <xf numFmtId="181" fontId="5" fillId="0" borderId="38" xfId="0" applyNumberFormat="1" applyFont="1" applyFill="1" applyBorder="1" applyAlignment="1" applyProtection="1">
      <alignment/>
      <protection/>
    </xf>
    <xf numFmtId="181" fontId="5" fillId="0" borderId="39" xfId="0" applyNumberFormat="1" applyFont="1" applyFill="1" applyBorder="1" applyAlignment="1" applyProtection="1">
      <alignment/>
      <protection/>
    </xf>
    <xf numFmtId="181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81" fontId="3" fillId="0" borderId="32" xfId="0" applyNumberFormat="1" applyFont="1" applyFill="1" applyBorder="1" applyAlignment="1" applyProtection="1">
      <alignment vertical="top"/>
      <protection/>
    </xf>
    <xf numFmtId="181" fontId="3" fillId="0" borderId="33" xfId="0" applyNumberFormat="1" applyFont="1" applyFill="1" applyBorder="1" applyAlignment="1" applyProtection="1">
      <alignment vertical="top"/>
      <protection/>
    </xf>
    <xf numFmtId="181" fontId="3" fillId="0" borderId="34" xfId="0" applyNumberFormat="1" applyFont="1" applyFill="1" applyBorder="1" applyAlignment="1" applyProtection="1">
      <alignment vertical="top"/>
      <protection/>
    </xf>
    <xf numFmtId="181" fontId="3" fillId="0" borderId="35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81" fontId="5" fillId="0" borderId="41" xfId="0" applyNumberFormat="1" applyFont="1" applyBorder="1" applyAlignment="1" applyProtection="1">
      <alignment/>
      <protection/>
    </xf>
    <xf numFmtId="181" fontId="5" fillId="0" borderId="42" xfId="0" applyNumberFormat="1" applyFont="1" applyBorder="1" applyAlignment="1" applyProtection="1">
      <alignment/>
      <protection/>
    </xf>
    <xf numFmtId="181" fontId="5" fillId="0" borderId="43" xfId="0" applyNumberFormat="1" applyFont="1" applyBorder="1" applyAlignment="1" applyProtection="1">
      <alignment/>
      <protection/>
    </xf>
    <xf numFmtId="181" fontId="5" fillId="0" borderId="44" xfId="0" applyNumberFormat="1" applyFont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1" fontId="3" fillId="0" borderId="21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81" fontId="5" fillId="0" borderId="16" xfId="0" applyNumberFormat="1" applyFont="1" applyBorder="1" applyAlignment="1" applyProtection="1">
      <alignment/>
      <protection/>
    </xf>
    <xf numFmtId="181" fontId="5" fillId="0" borderId="17" xfId="0" applyNumberFormat="1" applyFont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181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6" xfId="0" applyNumberFormat="1" applyFont="1" applyFill="1" applyBorder="1" applyAlignment="1" applyProtection="1">
      <alignment/>
      <protection/>
    </xf>
    <xf numFmtId="181" fontId="5" fillId="0" borderId="17" xfId="0" applyNumberFormat="1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181" fontId="5" fillId="0" borderId="19" xfId="0" applyNumberFormat="1" applyFont="1" applyFill="1" applyBorder="1" applyAlignment="1" applyProtection="1">
      <alignment/>
      <protection/>
    </xf>
    <xf numFmtId="181" fontId="5" fillId="0" borderId="21" xfId="0" applyNumberFormat="1" applyFont="1" applyFill="1" applyBorder="1" applyAlignment="1" applyProtection="1">
      <alignment/>
      <protection/>
    </xf>
    <xf numFmtId="181" fontId="5" fillId="0" borderId="22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22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 applyProtection="1">
      <alignment/>
      <protection/>
    </xf>
    <xf numFmtId="177" fontId="5" fillId="0" borderId="18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6630580636</v>
      </c>
      <c r="C5" s="6">
        <v>5028779451</v>
      </c>
      <c r="D5" s="23">
        <v>6609376542</v>
      </c>
      <c r="E5" s="24">
        <v>8995070346</v>
      </c>
      <c r="F5" s="6">
        <v>9130774805</v>
      </c>
      <c r="G5" s="25">
        <v>9130774805</v>
      </c>
      <c r="H5" s="26">
        <v>8348752163</v>
      </c>
      <c r="I5" s="24">
        <v>9763106611</v>
      </c>
      <c r="J5" s="6">
        <v>10291595862</v>
      </c>
      <c r="K5" s="25">
        <v>10861816159</v>
      </c>
    </row>
    <row r="6" spans="1:11" ht="13.5">
      <c r="A6" s="22" t="s">
        <v>19</v>
      </c>
      <c r="B6" s="6">
        <v>26268640935</v>
      </c>
      <c r="C6" s="6">
        <v>17220720338</v>
      </c>
      <c r="D6" s="23">
        <v>21348108312</v>
      </c>
      <c r="E6" s="24">
        <v>32459415748</v>
      </c>
      <c r="F6" s="6">
        <v>32189665548</v>
      </c>
      <c r="G6" s="25">
        <v>32189665548</v>
      </c>
      <c r="H6" s="26">
        <v>28346992447</v>
      </c>
      <c r="I6" s="24">
        <v>33953940359</v>
      </c>
      <c r="J6" s="6">
        <v>36115378640</v>
      </c>
      <c r="K6" s="25">
        <v>38391392586</v>
      </c>
    </row>
    <row r="7" spans="1:11" ht="13.5">
      <c r="A7" s="22" t="s">
        <v>20</v>
      </c>
      <c r="B7" s="6">
        <v>417367257</v>
      </c>
      <c r="C7" s="6">
        <v>229496755</v>
      </c>
      <c r="D7" s="23">
        <v>293006277</v>
      </c>
      <c r="E7" s="24">
        <v>338844401</v>
      </c>
      <c r="F7" s="6">
        <v>346378450</v>
      </c>
      <c r="G7" s="25">
        <v>346378450</v>
      </c>
      <c r="H7" s="26">
        <v>249868098</v>
      </c>
      <c r="I7" s="24">
        <v>363736360</v>
      </c>
      <c r="J7" s="6">
        <v>380700675</v>
      </c>
      <c r="K7" s="25">
        <v>394332393</v>
      </c>
    </row>
    <row r="8" spans="1:11" ht="13.5">
      <c r="A8" s="22" t="s">
        <v>21</v>
      </c>
      <c r="B8" s="6">
        <v>6574680803</v>
      </c>
      <c r="C8" s="6">
        <v>5454489264</v>
      </c>
      <c r="D8" s="23">
        <v>7633929819</v>
      </c>
      <c r="E8" s="24">
        <v>9353094830</v>
      </c>
      <c r="F8" s="6">
        <v>9949233213</v>
      </c>
      <c r="G8" s="25">
        <v>9949233213</v>
      </c>
      <c r="H8" s="26">
        <v>7170226159</v>
      </c>
      <c r="I8" s="24">
        <v>10618157221</v>
      </c>
      <c r="J8" s="6">
        <v>10984713856</v>
      </c>
      <c r="K8" s="25">
        <v>11890864205</v>
      </c>
    </row>
    <row r="9" spans="1:11" ht="13.5">
      <c r="A9" s="22" t="s">
        <v>22</v>
      </c>
      <c r="B9" s="6">
        <v>5087676266</v>
      </c>
      <c r="C9" s="6">
        <v>2727693400</v>
      </c>
      <c r="D9" s="23">
        <v>4075887353</v>
      </c>
      <c r="E9" s="24">
        <v>4598075953</v>
      </c>
      <c r="F9" s="6">
        <v>4971315129</v>
      </c>
      <c r="G9" s="25">
        <v>4971315129</v>
      </c>
      <c r="H9" s="26">
        <v>3550449427</v>
      </c>
      <c r="I9" s="24">
        <v>5120395911</v>
      </c>
      <c r="J9" s="6">
        <v>5506631451</v>
      </c>
      <c r="K9" s="25">
        <v>5530151861</v>
      </c>
    </row>
    <row r="10" spans="1:11" ht="25.5">
      <c r="A10" s="27" t="s">
        <v>94</v>
      </c>
      <c r="B10" s="28">
        <f>SUM(B5:B9)</f>
        <v>44978945897</v>
      </c>
      <c r="C10" s="29">
        <f aca="true" t="shared" si="0" ref="C10:K10">SUM(C5:C9)</f>
        <v>30661179208</v>
      </c>
      <c r="D10" s="30">
        <f t="shared" si="0"/>
        <v>39960308303</v>
      </c>
      <c r="E10" s="28">
        <f t="shared" si="0"/>
        <v>55744501278</v>
      </c>
      <c r="F10" s="29">
        <f t="shared" si="0"/>
        <v>56587367145</v>
      </c>
      <c r="G10" s="31">
        <f t="shared" si="0"/>
        <v>56587367145</v>
      </c>
      <c r="H10" s="32">
        <f t="shared" si="0"/>
        <v>47666288294</v>
      </c>
      <c r="I10" s="28">
        <f t="shared" si="0"/>
        <v>59819336462</v>
      </c>
      <c r="J10" s="29">
        <f t="shared" si="0"/>
        <v>63279020484</v>
      </c>
      <c r="K10" s="31">
        <f t="shared" si="0"/>
        <v>67068557204</v>
      </c>
    </row>
    <row r="11" spans="1:11" ht="13.5">
      <c r="A11" s="22" t="s">
        <v>23</v>
      </c>
      <c r="B11" s="6">
        <v>11147223791</v>
      </c>
      <c r="C11" s="6">
        <v>9533962981</v>
      </c>
      <c r="D11" s="23">
        <v>11079599414</v>
      </c>
      <c r="E11" s="24">
        <v>14786475934</v>
      </c>
      <c r="F11" s="6">
        <v>14720464931</v>
      </c>
      <c r="G11" s="25">
        <v>14720464931</v>
      </c>
      <c r="H11" s="26">
        <v>11267853153</v>
      </c>
      <c r="I11" s="24">
        <v>15719582834</v>
      </c>
      <c r="J11" s="6">
        <v>16519167727</v>
      </c>
      <c r="K11" s="25">
        <v>17512587789</v>
      </c>
    </row>
    <row r="12" spans="1:11" ht="13.5">
      <c r="A12" s="22" t="s">
        <v>24</v>
      </c>
      <c r="B12" s="6">
        <v>517318733</v>
      </c>
      <c r="C12" s="6">
        <v>430096514</v>
      </c>
      <c r="D12" s="23">
        <v>504410202</v>
      </c>
      <c r="E12" s="24">
        <v>672044059</v>
      </c>
      <c r="F12" s="6">
        <v>690442881</v>
      </c>
      <c r="G12" s="25">
        <v>690442881</v>
      </c>
      <c r="H12" s="26">
        <v>604481183</v>
      </c>
      <c r="I12" s="24">
        <v>719303294</v>
      </c>
      <c r="J12" s="6">
        <v>756593306</v>
      </c>
      <c r="K12" s="25">
        <v>798752600</v>
      </c>
    </row>
    <row r="13" spans="1:11" ht="13.5">
      <c r="A13" s="22" t="s">
        <v>95</v>
      </c>
      <c r="B13" s="6">
        <v>6177939839</v>
      </c>
      <c r="C13" s="6">
        <v>4886670405</v>
      </c>
      <c r="D13" s="23">
        <v>5530016415</v>
      </c>
      <c r="E13" s="24">
        <v>6056278590</v>
      </c>
      <c r="F13" s="6">
        <v>5880081725</v>
      </c>
      <c r="G13" s="25">
        <v>5880081725</v>
      </c>
      <c r="H13" s="26">
        <v>3364050559</v>
      </c>
      <c r="I13" s="24">
        <v>6057320067</v>
      </c>
      <c r="J13" s="6">
        <v>6378920248</v>
      </c>
      <c r="K13" s="25">
        <v>6623351212</v>
      </c>
    </row>
    <row r="14" spans="1:11" ht="13.5">
      <c r="A14" s="22" t="s">
        <v>25</v>
      </c>
      <c r="B14" s="6">
        <v>1280658330</v>
      </c>
      <c r="C14" s="6">
        <v>1052020747</v>
      </c>
      <c r="D14" s="23">
        <v>1749457119</v>
      </c>
      <c r="E14" s="24">
        <v>1336392345</v>
      </c>
      <c r="F14" s="6">
        <v>1336085935</v>
      </c>
      <c r="G14" s="25">
        <v>1336085935</v>
      </c>
      <c r="H14" s="26">
        <v>1129915896</v>
      </c>
      <c r="I14" s="24">
        <v>1541588395</v>
      </c>
      <c r="J14" s="6">
        <v>1610390811</v>
      </c>
      <c r="K14" s="25">
        <v>1639614273</v>
      </c>
    </row>
    <row r="15" spans="1:11" ht="13.5">
      <c r="A15" s="22" t="s">
        <v>26</v>
      </c>
      <c r="B15" s="6">
        <v>17996714809</v>
      </c>
      <c r="C15" s="6">
        <v>11560984539</v>
      </c>
      <c r="D15" s="23">
        <v>14709317076</v>
      </c>
      <c r="E15" s="24">
        <v>20702376772</v>
      </c>
      <c r="F15" s="6">
        <v>20236905533</v>
      </c>
      <c r="G15" s="25">
        <v>20236905533</v>
      </c>
      <c r="H15" s="26">
        <v>17300811131</v>
      </c>
      <c r="I15" s="24">
        <v>21076642749</v>
      </c>
      <c r="J15" s="6">
        <v>22159052503</v>
      </c>
      <c r="K15" s="25">
        <v>23569542809</v>
      </c>
    </row>
    <row r="16" spans="1:11" ht="13.5">
      <c r="A16" s="22" t="s">
        <v>21</v>
      </c>
      <c r="B16" s="6">
        <v>300807941</v>
      </c>
      <c r="C16" s="6">
        <v>153241064</v>
      </c>
      <c r="D16" s="23">
        <v>219603107</v>
      </c>
      <c r="E16" s="24">
        <v>321115420</v>
      </c>
      <c r="F16" s="6">
        <v>386049850</v>
      </c>
      <c r="G16" s="25">
        <v>386049850</v>
      </c>
      <c r="H16" s="26">
        <v>230296730</v>
      </c>
      <c r="I16" s="24">
        <v>178564934</v>
      </c>
      <c r="J16" s="6">
        <v>208247230</v>
      </c>
      <c r="K16" s="25">
        <v>215061470</v>
      </c>
    </row>
    <row r="17" spans="1:11" ht="13.5">
      <c r="A17" s="22" t="s">
        <v>27</v>
      </c>
      <c r="B17" s="6">
        <v>13580009224</v>
      </c>
      <c r="C17" s="6">
        <v>9971063512</v>
      </c>
      <c r="D17" s="23">
        <v>14554504706</v>
      </c>
      <c r="E17" s="24">
        <v>15059919694</v>
      </c>
      <c r="F17" s="6">
        <v>16291555819</v>
      </c>
      <c r="G17" s="25">
        <v>16291555819</v>
      </c>
      <c r="H17" s="26">
        <v>9816794908</v>
      </c>
      <c r="I17" s="24">
        <v>15744727402</v>
      </c>
      <c r="J17" s="6">
        <v>15893514740</v>
      </c>
      <c r="K17" s="25">
        <v>16358944473</v>
      </c>
    </row>
    <row r="18" spans="1:11" ht="13.5">
      <c r="A18" s="33" t="s">
        <v>28</v>
      </c>
      <c r="B18" s="34">
        <f>SUM(B11:B17)</f>
        <v>51000672667</v>
      </c>
      <c r="C18" s="35">
        <f aca="true" t="shared" si="1" ref="C18:K18">SUM(C11:C17)</f>
        <v>37588039762</v>
      </c>
      <c r="D18" s="36">
        <f t="shared" si="1"/>
        <v>48346908039</v>
      </c>
      <c r="E18" s="34">
        <f t="shared" si="1"/>
        <v>58934602814</v>
      </c>
      <c r="F18" s="35">
        <f t="shared" si="1"/>
        <v>59541586674</v>
      </c>
      <c r="G18" s="37">
        <f t="shared" si="1"/>
        <v>59541586674</v>
      </c>
      <c r="H18" s="38">
        <f t="shared" si="1"/>
        <v>43714203560</v>
      </c>
      <c r="I18" s="34">
        <f t="shared" si="1"/>
        <v>61037729675</v>
      </c>
      <c r="J18" s="35">
        <f t="shared" si="1"/>
        <v>63525886565</v>
      </c>
      <c r="K18" s="37">
        <f t="shared" si="1"/>
        <v>66717854626</v>
      </c>
    </row>
    <row r="19" spans="1:11" ht="13.5">
      <c r="A19" s="33" t="s">
        <v>29</v>
      </c>
      <c r="B19" s="39">
        <f>+B10-B18</f>
        <v>-6021726770</v>
      </c>
      <c r="C19" s="40">
        <f aca="true" t="shared" si="2" ref="C19:K19">+C10-C18</f>
        <v>-6926860554</v>
      </c>
      <c r="D19" s="41">
        <f t="shared" si="2"/>
        <v>-8386599736</v>
      </c>
      <c r="E19" s="39">
        <f t="shared" si="2"/>
        <v>-3190101536</v>
      </c>
      <c r="F19" s="40">
        <f t="shared" si="2"/>
        <v>-2954219529</v>
      </c>
      <c r="G19" s="42">
        <f t="shared" si="2"/>
        <v>-2954219529</v>
      </c>
      <c r="H19" s="43">
        <f t="shared" si="2"/>
        <v>3952084734</v>
      </c>
      <c r="I19" s="39">
        <f t="shared" si="2"/>
        <v>-1218393213</v>
      </c>
      <c r="J19" s="40">
        <f t="shared" si="2"/>
        <v>-246866081</v>
      </c>
      <c r="K19" s="42">
        <f t="shared" si="2"/>
        <v>350702578</v>
      </c>
    </row>
    <row r="20" spans="1:11" ht="25.5">
      <c r="A20" s="44" t="s">
        <v>30</v>
      </c>
      <c r="B20" s="45">
        <v>4252663692</v>
      </c>
      <c r="C20" s="46">
        <v>1738395546</v>
      </c>
      <c r="D20" s="47">
        <v>3431405764</v>
      </c>
      <c r="E20" s="45">
        <v>5026496125</v>
      </c>
      <c r="F20" s="46">
        <v>5289115534</v>
      </c>
      <c r="G20" s="48">
        <v>5289115534</v>
      </c>
      <c r="H20" s="49">
        <v>2843432257</v>
      </c>
      <c r="I20" s="45">
        <v>4458044509</v>
      </c>
      <c r="J20" s="46">
        <v>4123733534</v>
      </c>
      <c r="K20" s="48">
        <v>4458851385</v>
      </c>
    </row>
    <row r="21" spans="1:11" ht="63.75">
      <c r="A21" s="50" t="s">
        <v>96</v>
      </c>
      <c r="B21" s="51">
        <v>-209300121</v>
      </c>
      <c r="C21" s="52">
        <v>689512013</v>
      </c>
      <c r="D21" s="53">
        <v>341931271</v>
      </c>
      <c r="E21" s="51">
        <v>179162337</v>
      </c>
      <c r="F21" s="52">
        <v>134749201</v>
      </c>
      <c r="G21" s="54">
        <v>134749201</v>
      </c>
      <c r="H21" s="55">
        <v>199364325</v>
      </c>
      <c r="I21" s="51">
        <v>108192027</v>
      </c>
      <c r="J21" s="52">
        <v>110341257</v>
      </c>
      <c r="K21" s="54">
        <v>102591941</v>
      </c>
    </row>
    <row r="22" spans="1:11" ht="25.5">
      <c r="A22" s="56" t="s">
        <v>97</v>
      </c>
      <c r="B22" s="57">
        <f>SUM(B19:B21)</f>
        <v>-1978363199</v>
      </c>
      <c r="C22" s="58">
        <f aca="true" t="shared" si="3" ref="C22:K22">SUM(C19:C21)</f>
        <v>-4498952995</v>
      </c>
      <c r="D22" s="59">
        <f t="shared" si="3"/>
        <v>-4613262701</v>
      </c>
      <c r="E22" s="57">
        <f t="shared" si="3"/>
        <v>2015556926</v>
      </c>
      <c r="F22" s="58">
        <f t="shared" si="3"/>
        <v>2469645206</v>
      </c>
      <c r="G22" s="60">
        <f t="shared" si="3"/>
        <v>2469645206</v>
      </c>
      <c r="H22" s="61">
        <f t="shared" si="3"/>
        <v>6994881316</v>
      </c>
      <c r="I22" s="57">
        <f t="shared" si="3"/>
        <v>3347843323</v>
      </c>
      <c r="J22" s="58">
        <f t="shared" si="3"/>
        <v>3987208710</v>
      </c>
      <c r="K22" s="60">
        <f t="shared" si="3"/>
        <v>4912145904</v>
      </c>
    </row>
    <row r="23" spans="1:11" ht="13.5">
      <c r="A23" s="50" t="s">
        <v>31</v>
      </c>
      <c r="B23" s="6">
        <v>-41219977</v>
      </c>
      <c r="C23" s="6">
        <v>5396550</v>
      </c>
      <c r="D23" s="23">
        <v>232772</v>
      </c>
      <c r="E23" s="24">
        <v>1615600</v>
      </c>
      <c r="F23" s="6">
        <v>1615600</v>
      </c>
      <c r="G23" s="25">
        <v>1615600</v>
      </c>
      <c r="H23" s="26">
        <v>99224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-2019583176</v>
      </c>
      <c r="C24" s="40">
        <f aca="true" t="shared" si="4" ref="C24:K24">SUM(C22:C23)</f>
        <v>-4493556445</v>
      </c>
      <c r="D24" s="41">
        <f t="shared" si="4"/>
        <v>-4613029929</v>
      </c>
      <c r="E24" s="39">
        <f t="shared" si="4"/>
        <v>2017172526</v>
      </c>
      <c r="F24" s="40">
        <f t="shared" si="4"/>
        <v>2471260806</v>
      </c>
      <c r="G24" s="42">
        <f t="shared" si="4"/>
        <v>2471260806</v>
      </c>
      <c r="H24" s="43">
        <f t="shared" si="4"/>
        <v>6994980540</v>
      </c>
      <c r="I24" s="39">
        <f t="shared" si="4"/>
        <v>3347843323</v>
      </c>
      <c r="J24" s="40">
        <f t="shared" si="4"/>
        <v>3987208710</v>
      </c>
      <c r="K24" s="42">
        <f t="shared" si="4"/>
        <v>4912145904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7260919747</v>
      </c>
      <c r="C27" s="7">
        <v>29413250413</v>
      </c>
      <c r="D27" s="69">
        <v>4964038016</v>
      </c>
      <c r="E27" s="70">
        <v>8915781069</v>
      </c>
      <c r="F27" s="7">
        <v>9531290145</v>
      </c>
      <c r="G27" s="71">
        <v>9531290145</v>
      </c>
      <c r="H27" s="72">
        <v>5116508470</v>
      </c>
      <c r="I27" s="70">
        <v>7184403063</v>
      </c>
      <c r="J27" s="7">
        <v>6783885927</v>
      </c>
      <c r="K27" s="71">
        <v>7388629063</v>
      </c>
    </row>
    <row r="28" spans="1:11" ht="13.5">
      <c r="A28" s="73" t="s">
        <v>34</v>
      </c>
      <c r="B28" s="6">
        <v>4656369728</v>
      </c>
      <c r="C28" s="6">
        <v>2665423975</v>
      </c>
      <c r="D28" s="23">
        <v>2481716832</v>
      </c>
      <c r="E28" s="24">
        <v>4709112074</v>
      </c>
      <c r="F28" s="6">
        <v>5336211375</v>
      </c>
      <c r="G28" s="25">
        <v>5336211375</v>
      </c>
      <c r="H28" s="26">
        <v>126994425</v>
      </c>
      <c r="I28" s="24">
        <v>4459827565</v>
      </c>
      <c r="J28" s="6">
        <v>4306476178</v>
      </c>
      <c r="K28" s="25">
        <v>4633956170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1052987475</v>
      </c>
      <c r="C30" s="6">
        <v>1663278115</v>
      </c>
      <c r="D30" s="23">
        <v>814563077</v>
      </c>
      <c r="E30" s="24">
        <v>1096682614</v>
      </c>
      <c r="F30" s="6">
        <v>563800864</v>
      </c>
      <c r="G30" s="25">
        <v>563800864</v>
      </c>
      <c r="H30" s="26">
        <v>0</v>
      </c>
      <c r="I30" s="24">
        <v>1121943103</v>
      </c>
      <c r="J30" s="6">
        <v>810388549</v>
      </c>
      <c r="K30" s="25">
        <v>866521674</v>
      </c>
    </row>
    <row r="31" spans="1:11" ht="13.5">
      <c r="A31" s="22" t="s">
        <v>36</v>
      </c>
      <c r="B31" s="6">
        <v>1551562545</v>
      </c>
      <c r="C31" s="6">
        <v>9990362147</v>
      </c>
      <c r="D31" s="23">
        <v>820547603</v>
      </c>
      <c r="E31" s="24">
        <v>1807927311</v>
      </c>
      <c r="F31" s="6">
        <v>1889296951</v>
      </c>
      <c r="G31" s="25">
        <v>1889296951</v>
      </c>
      <c r="H31" s="26">
        <v>10023435</v>
      </c>
      <c r="I31" s="24">
        <v>1407247899</v>
      </c>
      <c r="J31" s="6">
        <v>1498809608</v>
      </c>
      <c r="K31" s="25">
        <v>1710607015</v>
      </c>
    </row>
    <row r="32" spans="1:11" ht="13.5">
      <c r="A32" s="33" t="s">
        <v>37</v>
      </c>
      <c r="B32" s="7">
        <f>SUM(B28:B31)</f>
        <v>7260919748</v>
      </c>
      <c r="C32" s="7">
        <f aca="true" t="shared" si="5" ref="C32:K32">SUM(C28:C31)</f>
        <v>14319064237</v>
      </c>
      <c r="D32" s="69">
        <f t="shared" si="5"/>
        <v>4116827512</v>
      </c>
      <c r="E32" s="70">
        <f t="shared" si="5"/>
        <v>7613721999</v>
      </c>
      <c r="F32" s="7">
        <f t="shared" si="5"/>
        <v>7789309190</v>
      </c>
      <c r="G32" s="71">
        <f t="shared" si="5"/>
        <v>7789309190</v>
      </c>
      <c r="H32" s="72">
        <f t="shared" si="5"/>
        <v>137017860</v>
      </c>
      <c r="I32" s="70">
        <f t="shared" si="5"/>
        <v>6989018567</v>
      </c>
      <c r="J32" s="7">
        <f t="shared" si="5"/>
        <v>6615674335</v>
      </c>
      <c r="K32" s="71">
        <f t="shared" si="5"/>
        <v>7211084859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16773038111</v>
      </c>
      <c r="C35" s="6">
        <v>10329276381</v>
      </c>
      <c r="D35" s="23">
        <v>17975540336</v>
      </c>
      <c r="E35" s="24">
        <v>13443719198</v>
      </c>
      <c r="F35" s="6">
        <v>17864503497</v>
      </c>
      <c r="G35" s="25">
        <v>17864503497</v>
      </c>
      <c r="H35" s="26">
        <v>23404980218</v>
      </c>
      <c r="I35" s="24">
        <v>28188967386</v>
      </c>
      <c r="J35" s="6">
        <v>31491805672</v>
      </c>
      <c r="K35" s="25">
        <v>35898423242</v>
      </c>
    </row>
    <row r="36" spans="1:11" ht="13.5">
      <c r="A36" s="22" t="s">
        <v>40</v>
      </c>
      <c r="B36" s="6">
        <v>120151878107</v>
      </c>
      <c r="C36" s="6">
        <v>57417019011</v>
      </c>
      <c r="D36" s="23">
        <v>87793572521</v>
      </c>
      <c r="E36" s="24">
        <v>76987034354</v>
      </c>
      <c r="F36" s="6">
        <v>119056013460</v>
      </c>
      <c r="G36" s="25">
        <v>119056013460</v>
      </c>
      <c r="H36" s="26">
        <v>76735011940</v>
      </c>
      <c r="I36" s="24">
        <v>126059686929</v>
      </c>
      <c r="J36" s="6">
        <v>116405326621</v>
      </c>
      <c r="K36" s="25">
        <v>116318864817</v>
      </c>
    </row>
    <row r="37" spans="1:11" ht="13.5">
      <c r="A37" s="22" t="s">
        <v>41</v>
      </c>
      <c r="B37" s="6">
        <v>20184308847</v>
      </c>
      <c r="C37" s="6">
        <v>16522839475</v>
      </c>
      <c r="D37" s="23">
        <v>27412448131</v>
      </c>
      <c r="E37" s="24">
        <v>17198964618</v>
      </c>
      <c r="F37" s="6">
        <v>21925087430</v>
      </c>
      <c r="G37" s="25">
        <v>21925087430</v>
      </c>
      <c r="H37" s="26">
        <v>30035966157</v>
      </c>
      <c r="I37" s="24">
        <v>20903157505</v>
      </c>
      <c r="J37" s="6">
        <v>33586705505</v>
      </c>
      <c r="K37" s="25">
        <v>33417043123</v>
      </c>
    </row>
    <row r="38" spans="1:11" ht="13.5">
      <c r="A38" s="22" t="s">
        <v>42</v>
      </c>
      <c r="B38" s="6">
        <v>11514058898</v>
      </c>
      <c r="C38" s="6">
        <v>4330943499</v>
      </c>
      <c r="D38" s="23">
        <v>6572164684</v>
      </c>
      <c r="E38" s="24">
        <v>7719845919</v>
      </c>
      <c r="F38" s="6">
        <v>9936116154</v>
      </c>
      <c r="G38" s="25">
        <v>9936116154</v>
      </c>
      <c r="H38" s="26">
        <v>5620555740</v>
      </c>
      <c r="I38" s="24">
        <v>11140019606</v>
      </c>
      <c r="J38" s="6">
        <v>10830722055</v>
      </c>
      <c r="K38" s="25">
        <v>11402363154</v>
      </c>
    </row>
    <row r="39" spans="1:11" ht="13.5">
      <c r="A39" s="22" t="s">
        <v>43</v>
      </c>
      <c r="B39" s="6">
        <v>105226548476</v>
      </c>
      <c r="C39" s="6">
        <v>51395569433</v>
      </c>
      <c r="D39" s="23">
        <v>78043935999</v>
      </c>
      <c r="E39" s="24">
        <v>62872707814</v>
      </c>
      <c r="F39" s="6">
        <v>102833990842</v>
      </c>
      <c r="G39" s="25">
        <v>102833990842</v>
      </c>
      <c r="H39" s="26">
        <v>60824034819</v>
      </c>
      <c r="I39" s="24">
        <v>120834163829</v>
      </c>
      <c r="J39" s="6">
        <v>100923501176</v>
      </c>
      <c r="K39" s="25">
        <v>104257650297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6136506657</v>
      </c>
      <c r="C42" s="6">
        <v>1952019439</v>
      </c>
      <c r="D42" s="23">
        <v>5833101876</v>
      </c>
      <c r="E42" s="24">
        <v>16245002562</v>
      </c>
      <c r="F42" s="6">
        <v>16345989917</v>
      </c>
      <c r="G42" s="25">
        <v>16345989917</v>
      </c>
      <c r="H42" s="26">
        <v>21508338922</v>
      </c>
      <c r="I42" s="24">
        <v>4991884148</v>
      </c>
      <c r="J42" s="6">
        <v>10609635307</v>
      </c>
      <c r="K42" s="25">
        <v>10674012302</v>
      </c>
    </row>
    <row r="43" spans="1:11" ht="13.5">
      <c r="A43" s="22" t="s">
        <v>46</v>
      </c>
      <c r="B43" s="6">
        <v>-6831438085</v>
      </c>
      <c r="C43" s="6">
        <v>-339127723</v>
      </c>
      <c r="D43" s="23">
        <v>-414021243</v>
      </c>
      <c r="E43" s="24">
        <v>-4515519328</v>
      </c>
      <c r="F43" s="6">
        <v>-3307908832</v>
      </c>
      <c r="G43" s="25">
        <v>-3307908832</v>
      </c>
      <c r="H43" s="26">
        <v>-628528845</v>
      </c>
      <c r="I43" s="24">
        <v>-3638479417</v>
      </c>
      <c r="J43" s="6">
        <v>-1072341321</v>
      </c>
      <c r="K43" s="25">
        <v>-1101247965</v>
      </c>
    </row>
    <row r="44" spans="1:11" ht="13.5">
      <c r="A44" s="22" t="s">
        <v>47</v>
      </c>
      <c r="B44" s="6">
        <v>418064863</v>
      </c>
      <c r="C44" s="6">
        <v>523891818</v>
      </c>
      <c r="D44" s="23">
        <v>452929015</v>
      </c>
      <c r="E44" s="24">
        <v>-175530768</v>
      </c>
      <c r="F44" s="6">
        <v>207118974</v>
      </c>
      <c r="G44" s="25">
        <v>207118974</v>
      </c>
      <c r="H44" s="26">
        <v>-145431358</v>
      </c>
      <c r="I44" s="24">
        <v>679966290</v>
      </c>
      <c r="J44" s="6">
        <v>713020171</v>
      </c>
      <c r="K44" s="25">
        <v>610439436</v>
      </c>
    </row>
    <row r="45" spans="1:11" ht="13.5">
      <c r="A45" s="33" t="s">
        <v>48</v>
      </c>
      <c r="B45" s="7">
        <v>3276010307</v>
      </c>
      <c r="C45" s="7">
        <v>1651536660</v>
      </c>
      <c r="D45" s="69">
        <v>6903408391</v>
      </c>
      <c r="E45" s="70">
        <v>13338908814</v>
      </c>
      <c r="F45" s="7">
        <v>15809876402</v>
      </c>
      <c r="G45" s="71">
        <v>15809876402</v>
      </c>
      <c r="H45" s="72">
        <v>23300076110</v>
      </c>
      <c r="I45" s="70">
        <v>3886183662</v>
      </c>
      <c r="J45" s="7">
        <v>12891164698</v>
      </c>
      <c r="K45" s="71">
        <v>14616648679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4779778369</v>
      </c>
      <c r="C48" s="6">
        <v>4701051614</v>
      </c>
      <c r="D48" s="23">
        <v>1483920584</v>
      </c>
      <c r="E48" s="24">
        <v>-2788195483</v>
      </c>
      <c r="F48" s="6">
        <v>2530641672</v>
      </c>
      <c r="G48" s="25">
        <v>2530641672</v>
      </c>
      <c r="H48" s="26">
        <v>3504258966</v>
      </c>
      <c r="I48" s="24">
        <v>6808613956</v>
      </c>
      <c r="J48" s="6">
        <v>7610859462</v>
      </c>
      <c r="K48" s="25">
        <v>10810464949</v>
      </c>
    </row>
    <row r="49" spans="1:11" ht="13.5">
      <c r="A49" s="22" t="s">
        <v>51</v>
      </c>
      <c r="B49" s="6">
        <f>+B75</f>
        <v>8153858221.108467</v>
      </c>
      <c r="C49" s="6">
        <f aca="true" t="shared" si="6" ref="C49:K49">+C75</f>
        <v>14973607663.480675</v>
      </c>
      <c r="D49" s="23">
        <f t="shared" si="6"/>
        <v>20246467811.773388</v>
      </c>
      <c r="E49" s="24">
        <f t="shared" si="6"/>
        <v>10857310220.73845</v>
      </c>
      <c r="F49" s="6">
        <f t="shared" si="6"/>
        <v>16056154415.435719</v>
      </c>
      <c r="G49" s="25">
        <f t="shared" si="6"/>
        <v>16056154415.435719</v>
      </c>
      <c r="H49" s="26">
        <f t="shared" si="6"/>
        <v>18799323173.403152</v>
      </c>
      <c r="I49" s="24">
        <f t="shared" si="6"/>
        <v>10301606566.450481</v>
      </c>
      <c r="J49" s="6">
        <f t="shared" si="6"/>
        <v>22544579940.84233</v>
      </c>
      <c r="K49" s="25">
        <f t="shared" si="6"/>
        <v>21759096817.96455</v>
      </c>
    </row>
    <row r="50" spans="1:11" ht="13.5">
      <c r="A50" s="33" t="s">
        <v>52</v>
      </c>
      <c r="B50" s="7">
        <f>+B48-B49</f>
        <v>-3374079852.108467</v>
      </c>
      <c r="C50" s="7">
        <f aca="true" t="shared" si="7" ref="C50:K50">+C48-C49</f>
        <v>-10272556049.480675</v>
      </c>
      <c r="D50" s="69">
        <f t="shared" si="7"/>
        <v>-18762547227.773388</v>
      </c>
      <c r="E50" s="70">
        <f t="shared" si="7"/>
        <v>-13645505703.73845</v>
      </c>
      <c r="F50" s="7">
        <f t="shared" si="7"/>
        <v>-13525512743.435719</v>
      </c>
      <c r="G50" s="71">
        <f t="shared" si="7"/>
        <v>-13525512743.435719</v>
      </c>
      <c r="H50" s="72">
        <f t="shared" si="7"/>
        <v>-15295064207.403152</v>
      </c>
      <c r="I50" s="70">
        <f t="shared" si="7"/>
        <v>-3492992610.4504814</v>
      </c>
      <c r="J50" s="7">
        <f t="shared" si="7"/>
        <v>-14933720478.84233</v>
      </c>
      <c r="K50" s="71">
        <f t="shared" si="7"/>
        <v>-10948631868.96455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119442430595</v>
      </c>
      <c r="C53" s="6">
        <v>55579220043</v>
      </c>
      <c r="D53" s="23">
        <v>81570918331</v>
      </c>
      <c r="E53" s="24">
        <v>74131950467</v>
      </c>
      <c r="F53" s="6">
        <v>113958279284</v>
      </c>
      <c r="G53" s="25">
        <v>113958279284</v>
      </c>
      <c r="H53" s="26">
        <v>68705256635</v>
      </c>
      <c r="I53" s="24">
        <v>121566828231</v>
      </c>
      <c r="J53" s="6">
        <v>112803085561</v>
      </c>
      <c r="K53" s="25">
        <v>112799829895</v>
      </c>
    </row>
    <row r="54" spans="1:11" ht="13.5">
      <c r="A54" s="22" t="s">
        <v>55</v>
      </c>
      <c r="B54" s="6">
        <v>6177939839</v>
      </c>
      <c r="C54" s="6">
        <v>0</v>
      </c>
      <c r="D54" s="23">
        <v>5497190351</v>
      </c>
      <c r="E54" s="24">
        <v>6044506590</v>
      </c>
      <c r="F54" s="6">
        <v>5860309725</v>
      </c>
      <c r="G54" s="25">
        <v>5860309725</v>
      </c>
      <c r="H54" s="26">
        <v>3363643136</v>
      </c>
      <c r="I54" s="24">
        <v>6055552067</v>
      </c>
      <c r="J54" s="6">
        <v>6337152248</v>
      </c>
      <c r="K54" s="25">
        <v>6621583212</v>
      </c>
    </row>
    <row r="55" spans="1:11" ht="13.5">
      <c r="A55" s="22" t="s">
        <v>56</v>
      </c>
      <c r="B55" s="6">
        <v>1517613523</v>
      </c>
      <c r="C55" s="6">
        <v>15525872692</v>
      </c>
      <c r="D55" s="23">
        <v>2044307424</v>
      </c>
      <c r="E55" s="24">
        <v>3555540477</v>
      </c>
      <c r="F55" s="6">
        <v>3143315118</v>
      </c>
      <c r="G55" s="25">
        <v>3143315118</v>
      </c>
      <c r="H55" s="26">
        <v>2607168930</v>
      </c>
      <c r="I55" s="24">
        <v>2705604014</v>
      </c>
      <c r="J55" s="6">
        <v>2776308772</v>
      </c>
      <c r="K55" s="25">
        <v>3560892224</v>
      </c>
    </row>
    <row r="56" spans="1:11" ht="13.5">
      <c r="A56" s="22" t="s">
        <v>57</v>
      </c>
      <c r="B56" s="6">
        <v>1785185602</v>
      </c>
      <c r="C56" s="6">
        <v>1362462388</v>
      </c>
      <c r="D56" s="23">
        <v>1982959437</v>
      </c>
      <c r="E56" s="24">
        <v>3107391267</v>
      </c>
      <c r="F56" s="6">
        <v>3085539812</v>
      </c>
      <c r="G56" s="25">
        <v>3085539812</v>
      </c>
      <c r="H56" s="26">
        <v>1831118987</v>
      </c>
      <c r="I56" s="24">
        <v>4080771135</v>
      </c>
      <c r="J56" s="6">
        <v>4233678703</v>
      </c>
      <c r="K56" s="25">
        <v>4401071957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1478788971</v>
      </c>
      <c r="C59" s="6">
        <v>2123457957</v>
      </c>
      <c r="D59" s="23">
        <v>2084417796</v>
      </c>
      <c r="E59" s="24">
        <v>2339698432</v>
      </c>
      <c r="F59" s="6">
        <v>2365353635</v>
      </c>
      <c r="G59" s="25">
        <v>2365353635</v>
      </c>
      <c r="H59" s="26">
        <v>2121694166</v>
      </c>
      <c r="I59" s="24">
        <v>1729422505</v>
      </c>
      <c r="J59" s="6">
        <v>1851113514</v>
      </c>
      <c r="K59" s="25">
        <v>1946475077</v>
      </c>
    </row>
    <row r="60" spans="1:11" ht="13.5">
      <c r="A60" s="90" t="s">
        <v>60</v>
      </c>
      <c r="B60" s="6">
        <v>974443854</v>
      </c>
      <c r="C60" s="6">
        <v>1818415927</v>
      </c>
      <c r="D60" s="23">
        <v>2155218621</v>
      </c>
      <c r="E60" s="24">
        <v>1778027907</v>
      </c>
      <c r="F60" s="6">
        <v>1816056243</v>
      </c>
      <c r="G60" s="25">
        <v>1816056243</v>
      </c>
      <c r="H60" s="26">
        <v>1771654229</v>
      </c>
      <c r="I60" s="24">
        <v>1414864536</v>
      </c>
      <c r="J60" s="6">
        <v>1482583645</v>
      </c>
      <c r="K60" s="25">
        <v>1515447870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150319</v>
      </c>
      <c r="C62" s="98">
        <v>173026</v>
      </c>
      <c r="D62" s="99">
        <v>151083</v>
      </c>
      <c r="E62" s="97">
        <v>181635</v>
      </c>
      <c r="F62" s="98">
        <v>181635</v>
      </c>
      <c r="G62" s="99">
        <v>181635</v>
      </c>
      <c r="H62" s="100">
        <v>156351</v>
      </c>
      <c r="I62" s="97">
        <v>167601</v>
      </c>
      <c r="J62" s="98">
        <v>175024</v>
      </c>
      <c r="K62" s="99">
        <v>182638</v>
      </c>
    </row>
    <row r="63" spans="1:11" ht="13.5">
      <c r="A63" s="96" t="s">
        <v>63</v>
      </c>
      <c r="B63" s="97">
        <v>149241</v>
      </c>
      <c r="C63" s="98">
        <v>345464</v>
      </c>
      <c r="D63" s="99">
        <v>314153</v>
      </c>
      <c r="E63" s="97">
        <v>227904</v>
      </c>
      <c r="F63" s="98">
        <v>227904</v>
      </c>
      <c r="G63" s="99">
        <v>227904</v>
      </c>
      <c r="H63" s="100">
        <v>287044</v>
      </c>
      <c r="I63" s="97">
        <v>255311</v>
      </c>
      <c r="J63" s="98">
        <v>268530</v>
      </c>
      <c r="K63" s="99">
        <v>283705</v>
      </c>
    </row>
    <row r="64" spans="1:11" ht="13.5">
      <c r="A64" s="96" t="s">
        <v>64</v>
      </c>
      <c r="B64" s="97">
        <v>472286</v>
      </c>
      <c r="C64" s="98">
        <v>473245</v>
      </c>
      <c r="D64" s="99">
        <v>307847</v>
      </c>
      <c r="E64" s="97">
        <v>500939</v>
      </c>
      <c r="F64" s="98">
        <v>500939</v>
      </c>
      <c r="G64" s="99">
        <v>500939</v>
      </c>
      <c r="H64" s="100">
        <v>282536</v>
      </c>
      <c r="I64" s="97">
        <v>277150</v>
      </c>
      <c r="J64" s="98">
        <v>288770</v>
      </c>
      <c r="K64" s="99">
        <v>300551</v>
      </c>
    </row>
    <row r="65" spans="1:11" ht="13.5">
      <c r="A65" s="96" t="s">
        <v>65</v>
      </c>
      <c r="B65" s="97">
        <v>667851</v>
      </c>
      <c r="C65" s="98">
        <v>695325</v>
      </c>
      <c r="D65" s="99">
        <v>725538</v>
      </c>
      <c r="E65" s="97">
        <v>759383</v>
      </c>
      <c r="F65" s="98">
        <v>755299</v>
      </c>
      <c r="G65" s="99">
        <v>755299</v>
      </c>
      <c r="H65" s="100">
        <v>755297</v>
      </c>
      <c r="I65" s="97">
        <v>777336</v>
      </c>
      <c r="J65" s="98">
        <v>809197</v>
      </c>
      <c r="K65" s="99">
        <v>841479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0.8801202097145758</v>
      </c>
      <c r="C70" s="5">
        <f aca="true" t="shared" si="8" ref="C70:K70">IF(ISERROR(C71/C72),0,(C71/C72))</f>
        <v>0.07533248281777105</v>
      </c>
      <c r="D70" s="5">
        <f t="shared" si="8"/>
        <v>0.3054468416516557</v>
      </c>
      <c r="E70" s="5">
        <f t="shared" si="8"/>
        <v>0.3229666430611792</v>
      </c>
      <c r="F70" s="5">
        <f t="shared" si="8"/>
        <v>0.28040469623079417</v>
      </c>
      <c r="G70" s="5">
        <f t="shared" si="8"/>
        <v>0.28040469623079417</v>
      </c>
      <c r="H70" s="5">
        <f t="shared" si="8"/>
        <v>0.5166615046595547</v>
      </c>
      <c r="I70" s="5">
        <f t="shared" si="8"/>
        <v>0.42534699042867274</v>
      </c>
      <c r="J70" s="5">
        <f t="shared" si="8"/>
        <v>0.4041292133717302</v>
      </c>
      <c r="K70" s="5">
        <f t="shared" si="8"/>
        <v>0.41667269955081615</v>
      </c>
    </row>
    <row r="71" spans="1:11" ht="12.75" hidden="1">
      <c r="A71" s="2" t="s">
        <v>100</v>
      </c>
      <c r="B71" s="2">
        <f>+B83</f>
        <v>31237434783</v>
      </c>
      <c r="C71" s="2">
        <f aca="true" t="shared" si="9" ref="C71:K71">+C83</f>
        <v>1791979914</v>
      </c>
      <c r="D71" s="2">
        <f t="shared" si="9"/>
        <v>9176540140</v>
      </c>
      <c r="E71" s="2">
        <f t="shared" si="9"/>
        <v>14271917979</v>
      </c>
      <c r="F71" s="2">
        <f t="shared" si="9"/>
        <v>12355195854</v>
      </c>
      <c r="G71" s="2">
        <f t="shared" si="9"/>
        <v>12355195854</v>
      </c>
      <c r="H71" s="2">
        <f t="shared" si="9"/>
        <v>19658249215</v>
      </c>
      <c r="I71" s="2">
        <f t="shared" si="9"/>
        <v>19700858570</v>
      </c>
      <c r="J71" s="2">
        <f t="shared" si="9"/>
        <v>19942743821</v>
      </c>
      <c r="K71" s="2">
        <f t="shared" si="9"/>
        <v>21718857059</v>
      </c>
    </row>
    <row r="72" spans="1:11" ht="12.75" hidden="1">
      <c r="A72" s="2" t="s">
        <v>101</v>
      </c>
      <c r="B72" s="2">
        <f>+B77</f>
        <v>35492236672</v>
      </c>
      <c r="C72" s="2">
        <f aca="true" t="shared" si="10" ref="C72:K72">+C77</f>
        <v>23787612554</v>
      </c>
      <c r="D72" s="2">
        <f t="shared" si="10"/>
        <v>30043002214</v>
      </c>
      <c r="E72" s="2">
        <f t="shared" si="10"/>
        <v>44190068187</v>
      </c>
      <c r="F72" s="2">
        <f t="shared" si="10"/>
        <v>44062014724</v>
      </c>
      <c r="G72" s="2">
        <f t="shared" si="10"/>
        <v>44062014724</v>
      </c>
      <c r="H72" s="2">
        <f t="shared" si="10"/>
        <v>38048604430</v>
      </c>
      <c r="I72" s="2">
        <f t="shared" si="10"/>
        <v>46317145797</v>
      </c>
      <c r="J72" s="2">
        <f t="shared" si="10"/>
        <v>49347444236</v>
      </c>
      <c r="K72" s="2">
        <f t="shared" si="10"/>
        <v>52124502235</v>
      </c>
    </row>
    <row r="73" spans="1:11" ht="12.75" hidden="1">
      <c r="A73" s="2" t="s">
        <v>102</v>
      </c>
      <c r="B73" s="2">
        <f>+B74</f>
        <v>-1256290406.4999995</v>
      </c>
      <c r="C73" s="2">
        <f aca="true" t="shared" si="11" ref="C73:K73">+(C78+C80+C81+C82)-(B78+B80+B81+B82)</f>
        <v>-5681922192</v>
      </c>
      <c r="D73" s="2">
        <f t="shared" si="11"/>
        <v>10538392639</v>
      </c>
      <c r="E73" s="2">
        <f t="shared" si="11"/>
        <v>204916757</v>
      </c>
      <c r="F73" s="2">
        <f>+(F78+F80+F81+F82)-(D78+D80+D81+D82)</f>
        <v>-1152047975</v>
      </c>
      <c r="G73" s="2">
        <f>+(G78+G80+G81+G82)-(D78+D80+D81+D82)</f>
        <v>-1152047975</v>
      </c>
      <c r="H73" s="2">
        <f>+(H78+H80+H81+H82)-(D78+D80+D81+D82)</f>
        <v>3514604571</v>
      </c>
      <c r="I73" s="2">
        <f>+(I78+I80+I81+I82)-(E78+E80+E81+E82)</f>
        <v>3651297232</v>
      </c>
      <c r="J73" s="2">
        <f t="shared" si="11"/>
        <v>1727152716</v>
      </c>
      <c r="K73" s="2">
        <f t="shared" si="11"/>
        <v>341624981</v>
      </c>
    </row>
    <row r="74" spans="1:11" ht="12.75" hidden="1">
      <c r="A74" s="2" t="s">
        <v>103</v>
      </c>
      <c r="B74" s="2">
        <f>+TREND(C74:E74)</f>
        <v>-1256290406.4999995</v>
      </c>
      <c r="C74" s="2">
        <f>+C73</f>
        <v>-5681922192</v>
      </c>
      <c r="D74" s="2">
        <f aca="true" t="shared" si="12" ref="D74:K74">+D73</f>
        <v>10538392639</v>
      </c>
      <c r="E74" s="2">
        <f t="shared" si="12"/>
        <v>204916757</v>
      </c>
      <c r="F74" s="2">
        <f t="shared" si="12"/>
        <v>-1152047975</v>
      </c>
      <c r="G74" s="2">
        <f t="shared" si="12"/>
        <v>-1152047975</v>
      </c>
      <c r="H74" s="2">
        <f t="shared" si="12"/>
        <v>3514604571</v>
      </c>
      <c r="I74" s="2">
        <f t="shared" si="12"/>
        <v>3651297232</v>
      </c>
      <c r="J74" s="2">
        <f t="shared" si="12"/>
        <v>1727152716</v>
      </c>
      <c r="K74" s="2">
        <f t="shared" si="12"/>
        <v>341624981</v>
      </c>
    </row>
    <row r="75" spans="1:11" ht="12.75" hidden="1">
      <c r="A75" s="2" t="s">
        <v>104</v>
      </c>
      <c r="B75" s="2">
        <f>+B84-(((B80+B81+B78)*B70)-B79)</f>
        <v>8153858221.108467</v>
      </c>
      <c r="C75" s="2">
        <f aca="true" t="shared" si="13" ref="C75:K75">+C84-(((C80+C81+C78)*C70)-C79)</f>
        <v>14973607663.480675</v>
      </c>
      <c r="D75" s="2">
        <f t="shared" si="13"/>
        <v>20246467811.773388</v>
      </c>
      <c r="E75" s="2">
        <f t="shared" si="13"/>
        <v>10857310220.73845</v>
      </c>
      <c r="F75" s="2">
        <f t="shared" si="13"/>
        <v>16056154415.435719</v>
      </c>
      <c r="G75" s="2">
        <f t="shared" si="13"/>
        <v>16056154415.435719</v>
      </c>
      <c r="H75" s="2">
        <f t="shared" si="13"/>
        <v>18799323173.403152</v>
      </c>
      <c r="I75" s="2">
        <f t="shared" si="13"/>
        <v>10301606566.450481</v>
      </c>
      <c r="J75" s="2">
        <f t="shared" si="13"/>
        <v>22544579940.84233</v>
      </c>
      <c r="K75" s="2">
        <f t="shared" si="13"/>
        <v>21759096817.96455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35492236672</v>
      </c>
      <c r="C77" s="3">
        <v>23787612554</v>
      </c>
      <c r="D77" s="3">
        <v>30043002214</v>
      </c>
      <c r="E77" s="3">
        <v>44190068187</v>
      </c>
      <c r="F77" s="3">
        <v>44062014724</v>
      </c>
      <c r="G77" s="3">
        <v>44062014724</v>
      </c>
      <c r="H77" s="3">
        <v>38048604430</v>
      </c>
      <c r="I77" s="3">
        <v>46317145797</v>
      </c>
      <c r="J77" s="3">
        <v>49347444236</v>
      </c>
      <c r="K77" s="3">
        <v>52124502235</v>
      </c>
    </row>
    <row r="78" spans="1:11" ht="12.75" hidden="1">
      <c r="A78" s="1" t="s">
        <v>67</v>
      </c>
      <c r="B78" s="3">
        <v>26642921</v>
      </c>
      <c r="C78" s="3">
        <v>44371240</v>
      </c>
      <c r="D78" s="3">
        <v>2260776</v>
      </c>
      <c r="E78" s="3">
        <v>9825348</v>
      </c>
      <c r="F78" s="3">
        <v>43130032</v>
      </c>
      <c r="G78" s="3">
        <v>43130032</v>
      </c>
      <c r="H78" s="3">
        <v>28459722</v>
      </c>
      <c r="I78" s="3">
        <v>-662988812</v>
      </c>
      <c r="J78" s="3">
        <v>-1603565687</v>
      </c>
      <c r="K78" s="3">
        <v>-2552292267</v>
      </c>
    </row>
    <row r="79" spans="1:11" ht="12.75" hidden="1">
      <c r="A79" s="1" t="s">
        <v>68</v>
      </c>
      <c r="B79" s="3">
        <v>17870060572</v>
      </c>
      <c r="C79" s="3">
        <v>14588783334</v>
      </c>
      <c r="D79" s="3">
        <v>24331368469</v>
      </c>
      <c r="E79" s="3">
        <v>14895411998</v>
      </c>
      <c r="F79" s="3">
        <v>18854149624</v>
      </c>
      <c r="G79" s="3">
        <v>18854149624</v>
      </c>
      <c r="H79" s="3">
        <v>27971302082</v>
      </c>
      <c r="I79" s="3">
        <v>17263291355</v>
      </c>
      <c r="J79" s="3">
        <v>29711512502</v>
      </c>
      <c r="K79" s="3">
        <v>29253825573</v>
      </c>
    </row>
    <row r="80" spans="1:11" ht="12.75" hidden="1">
      <c r="A80" s="1" t="s">
        <v>69</v>
      </c>
      <c r="B80" s="3">
        <v>8339324353</v>
      </c>
      <c r="C80" s="3">
        <v>7859913194</v>
      </c>
      <c r="D80" s="3">
        <v>9904361856</v>
      </c>
      <c r="E80" s="3">
        <v>13423720508</v>
      </c>
      <c r="F80" s="3">
        <v>11708755102</v>
      </c>
      <c r="G80" s="3">
        <v>11708755102</v>
      </c>
      <c r="H80" s="3">
        <v>13081362761</v>
      </c>
      <c r="I80" s="3">
        <v>16790989798</v>
      </c>
      <c r="J80" s="3">
        <v>20301936813</v>
      </c>
      <c r="K80" s="3">
        <v>21716960351</v>
      </c>
    </row>
    <row r="81" spans="1:11" ht="12.75" hidden="1">
      <c r="A81" s="1" t="s">
        <v>70</v>
      </c>
      <c r="B81" s="3">
        <v>2673663726</v>
      </c>
      <c r="C81" s="3">
        <v>-2543524196</v>
      </c>
      <c r="D81" s="3">
        <v>5990170237</v>
      </c>
      <c r="E81" s="3">
        <v>2236665768</v>
      </c>
      <c r="F81" s="3">
        <v>2988494910</v>
      </c>
      <c r="G81" s="3">
        <v>2988494910</v>
      </c>
      <c r="H81" s="3">
        <v>6302630396</v>
      </c>
      <c r="I81" s="3">
        <v>3620381630</v>
      </c>
      <c r="J81" s="3">
        <v>2776985213</v>
      </c>
      <c r="K81" s="3">
        <v>2652127806</v>
      </c>
    </row>
    <row r="82" spans="1:11" ht="12.75" hidden="1">
      <c r="A82" s="1" t="s">
        <v>71</v>
      </c>
      <c r="B82" s="3">
        <v>3486587</v>
      </c>
      <c r="C82" s="3">
        <v>435157</v>
      </c>
      <c r="D82" s="3">
        <v>2795165</v>
      </c>
      <c r="E82" s="3">
        <v>434293167</v>
      </c>
      <c r="F82" s="3">
        <v>7160015</v>
      </c>
      <c r="G82" s="3">
        <v>7160015</v>
      </c>
      <c r="H82" s="3">
        <v>1739726</v>
      </c>
      <c r="I82" s="3">
        <v>7419407</v>
      </c>
      <c r="J82" s="3">
        <v>7598400</v>
      </c>
      <c r="K82" s="3">
        <v>7783830</v>
      </c>
    </row>
    <row r="83" spans="1:11" ht="12.75" hidden="1">
      <c r="A83" s="1" t="s">
        <v>72</v>
      </c>
      <c r="B83" s="3">
        <v>31237434783</v>
      </c>
      <c r="C83" s="3">
        <v>1791979914</v>
      </c>
      <c r="D83" s="3">
        <v>9176540140</v>
      </c>
      <c r="E83" s="3">
        <v>14271917979</v>
      </c>
      <c r="F83" s="3">
        <v>12355195854</v>
      </c>
      <c r="G83" s="3">
        <v>12355195854</v>
      </c>
      <c r="H83" s="3">
        <v>19658249215</v>
      </c>
      <c r="I83" s="3">
        <v>19700858570</v>
      </c>
      <c r="J83" s="3">
        <v>19942743821</v>
      </c>
      <c r="K83" s="3">
        <v>21718857059</v>
      </c>
    </row>
    <row r="84" spans="1:11" ht="12.75" hidden="1">
      <c r="A84" s="1" t="s">
        <v>73</v>
      </c>
      <c r="B84" s="3">
        <v>0</v>
      </c>
      <c r="C84" s="3">
        <v>788663708</v>
      </c>
      <c r="D84" s="3">
        <v>770724517</v>
      </c>
      <c r="E84" s="3">
        <v>1022853867</v>
      </c>
      <c r="F84" s="3">
        <v>1335276580</v>
      </c>
      <c r="G84" s="3">
        <v>1335276580</v>
      </c>
      <c r="H84" s="3">
        <v>857688205</v>
      </c>
      <c r="I84" s="3">
        <v>1438230323</v>
      </c>
      <c r="J84" s="3">
        <v>1511886303</v>
      </c>
      <c r="K84" s="3">
        <v>1595734484</v>
      </c>
    </row>
    <row r="85" spans="1:11" ht="12.75" hidden="1">
      <c r="A85" s="1" t="s">
        <v>74</v>
      </c>
      <c r="B85" s="3">
        <v>0</v>
      </c>
      <c r="C85" s="3">
        <v>0</v>
      </c>
      <c r="D85" s="3">
        <v>210906641</v>
      </c>
      <c r="E85" s="3">
        <v>535902779</v>
      </c>
      <c r="F85" s="3">
        <v>535902779</v>
      </c>
      <c r="G85" s="3">
        <v>535902779</v>
      </c>
      <c r="H85" s="3">
        <v>133096762</v>
      </c>
      <c r="I85" s="3">
        <v>538564714</v>
      </c>
      <c r="J85" s="3">
        <v>541279888</v>
      </c>
      <c r="K85" s="3">
        <v>544049366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391919607</v>
      </c>
      <c r="C5" s="6">
        <v>458423085</v>
      </c>
      <c r="D5" s="23">
        <v>476565331</v>
      </c>
      <c r="E5" s="24">
        <v>599457128</v>
      </c>
      <c r="F5" s="6">
        <v>569058080</v>
      </c>
      <c r="G5" s="25">
        <v>569058080</v>
      </c>
      <c r="H5" s="26">
        <v>512725269</v>
      </c>
      <c r="I5" s="24">
        <v>614397644</v>
      </c>
      <c r="J5" s="6">
        <v>655626333</v>
      </c>
      <c r="K5" s="25">
        <v>687096395</v>
      </c>
    </row>
    <row r="6" spans="1:11" ht="13.5">
      <c r="A6" s="22" t="s">
        <v>19</v>
      </c>
      <c r="B6" s="6">
        <v>1430771772</v>
      </c>
      <c r="C6" s="6">
        <v>1520262985</v>
      </c>
      <c r="D6" s="23">
        <v>1488673770</v>
      </c>
      <c r="E6" s="24">
        <v>1797271731</v>
      </c>
      <c r="F6" s="6">
        <v>1794980509</v>
      </c>
      <c r="G6" s="25">
        <v>1794980509</v>
      </c>
      <c r="H6" s="26">
        <v>1446866524</v>
      </c>
      <c r="I6" s="24">
        <v>1956485733</v>
      </c>
      <c r="J6" s="6">
        <v>2045715611</v>
      </c>
      <c r="K6" s="25">
        <v>2148189959</v>
      </c>
    </row>
    <row r="7" spans="1:11" ht="13.5">
      <c r="A7" s="22" t="s">
        <v>20</v>
      </c>
      <c r="B7" s="6">
        <v>0</v>
      </c>
      <c r="C7" s="6">
        <v>0</v>
      </c>
      <c r="D7" s="23">
        <v>0</v>
      </c>
      <c r="E7" s="24">
        <v>0</v>
      </c>
      <c r="F7" s="6">
        <v>0</v>
      </c>
      <c r="G7" s="25">
        <v>0</v>
      </c>
      <c r="H7" s="26">
        <v>0</v>
      </c>
      <c r="I7" s="24">
        <v>3840248</v>
      </c>
      <c r="J7" s="6">
        <v>4024580</v>
      </c>
      <c r="K7" s="25">
        <v>4217759</v>
      </c>
    </row>
    <row r="8" spans="1:11" ht="13.5">
      <c r="A8" s="22" t="s">
        <v>21</v>
      </c>
      <c r="B8" s="6">
        <v>424378251</v>
      </c>
      <c r="C8" s="6">
        <v>295374615</v>
      </c>
      <c r="D8" s="23">
        <v>587728118</v>
      </c>
      <c r="E8" s="24">
        <v>379314898</v>
      </c>
      <c r="F8" s="6">
        <v>377496845</v>
      </c>
      <c r="G8" s="25">
        <v>377496845</v>
      </c>
      <c r="H8" s="26">
        <v>361592971</v>
      </c>
      <c r="I8" s="24">
        <v>420423886</v>
      </c>
      <c r="J8" s="6">
        <v>463164426</v>
      </c>
      <c r="K8" s="25">
        <v>512536018</v>
      </c>
    </row>
    <row r="9" spans="1:11" ht="13.5">
      <c r="A9" s="22" t="s">
        <v>22</v>
      </c>
      <c r="B9" s="6">
        <v>223544777</v>
      </c>
      <c r="C9" s="6">
        <v>322240937</v>
      </c>
      <c r="D9" s="23">
        <v>591898806</v>
      </c>
      <c r="E9" s="24">
        <v>405181401</v>
      </c>
      <c r="F9" s="6">
        <v>405053232</v>
      </c>
      <c r="G9" s="25">
        <v>405053232</v>
      </c>
      <c r="H9" s="26">
        <v>367613520</v>
      </c>
      <c r="I9" s="24">
        <v>433690503</v>
      </c>
      <c r="J9" s="6">
        <v>442391390</v>
      </c>
      <c r="K9" s="25">
        <v>464958184</v>
      </c>
    </row>
    <row r="10" spans="1:11" ht="25.5">
      <c r="A10" s="27" t="s">
        <v>94</v>
      </c>
      <c r="B10" s="28">
        <f>SUM(B5:B9)</f>
        <v>2470614407</v>
      </c>
      <c r="C10" s="29">
        <f aca="true" t="shared" si="0" ref="C10:K10">SUM(C5:C9)</f>
        <v>2596301622</v>
      </c>
      <c r="D10" s="30">
        <f t="shared" si="0"/>
        <v>3144866025</v>
      </c>
      <c r="E10" s="28">
        <f t="shared" si="0"/>
        <v>3181225158</v>
      </c>
      <c r="F10" s="29">
        <f t="shared" si="0"/>
        <v>3146588666</v>
      </c>
      <c r="G10" s="31">
        <f t="shared" si="0"/>
        <v>3146588666</v>
      </c>
      <c r="H10" s="32">
        <f t="shared" si="0"/>
        <v>2688798284</v>
      </c>
      <c r="I10" s="28">
        <f t="shared" si="0"/>
        <v>3428838014</v>
      </c>
      <c r="J10" s="29">
        <f t="shared" si="0"/>
        <v>3610922340</v>
      </c>
      <c r="K10" s="31">
        <f t="shared" si="0"/>
        <v>3816998315</v>
      </c>
    </row>
    <row r="11" spans="1:11" ht="13.5">
      <c r="A11" s="22" t="s">
        <v>23</v>
      </c>
      <c r="B11" s="6">
        <v>691942859</v>
      </c>
      <c r="C11" s="6">
        <v>815962662</v>
      </c>
      <c r="D11" s="23">
        <v>897995460</v>
      </c>
      <c r="E11" s="24">
        <v>951575127</v>
      </c>
      <c r="F11" s="6">
        <v>951931660</v>
      </c>
      <c r="G11" s="25">
        <v>951931660</v>
      </c>
      <c r="H11" s="26">
        <v>844658972</v>
      </c>
      <c r="I11" s="24">
        <v>994369388</v>
      </c>
      <c r="J11" s="6">
        <v>1032267586</v>
      </c>
      <c r="K11" s="25">
        <v>1081816413</v>
      </c>
    </row>
    <row r="12" spans="1:11" ht="13.5">
      <c r="A12" s="22" t="s">
        <v>24</v>
      </c>
      <c r="B12" s="6">
        <v>25327081</v>
      </c>
      <c r="C12" s="6">
        <v>22869155</v>
      </c>
      <c r="D12" s="23">
        <v>29926329</v>
      </c>
      <c r="E12" s="24">
        <v>32021541</v>
      </c>
      <c r="F12" s="6">
        <v>32021542</v>
      </c>
      <c r="G12" s="25">
        <v>32021542</v>
      </c>
      <c r="H12" s="26">
        <v>21828629</v>
      </c>
      <c r="I12" s="24">
        <v>32527828</v>
      </c>
      <c r="J12" s="6">
        <v>34089164</v>
      </c>
      <c r="K12" s="25">
        <v>35725445</v>
      </c>
    </row>
    <row r="13" spans="1:11" ht="13.5">
      <c r="A13" s="22" t="s">
        <v>95</v>
      </c>
      <c r="B13" s="6">
        <v>291129521</v>
      </c>
      <c r="C13" s="6">
        <v>296656827</v>
      </c>
      <c r="D13" s="23">
        <v>287351334</v>
      </c>
      <c r="E13" s="24">
        <v>343308051</v>
      </c>
      <c r="F13" s="6">
        <v>343308051</v>
      </c>
      <c r="G13" s="25">
        <v>343308051</v>
      </c>
      <c r="H13" s="26">
        <v>0</v>
      </c>
      <c r="I13" s="24">
        <v>355688766</v>
      </c>
      <c r="J13" s="6">
        <v>372761824</v>
      </c>
      <c r="K13" s="25">
        <v>390654392</v>
      </c>
    </row>
    <row r="14" spans="1:11" ht="13.5">
      <c r="A14" s="22" t="s">
        <v>25</v>
      </c>
      <c r="B14" s="6">
        <v>96881514</v>
      </c>
      <c r="C14" s="6">
        <v>129855319</v>
      </c>
      <c r="D14" s="23">
        <v>408505916</v>
      </c>
      <c r="E14" s="24">
        <v>301120356</v>
      </c>
      <c r="F14" s="6">
        <v>336887824</v>
      </c>
      <c r="G14" s="25">
        <v>336887824</v>
      </c>
      <c r="H14" s="26">
        <v>313766055</v>
      </c>
      <c r="I14" s="24">
        <v>363602057</v>
      </c>
      <c r="J14" s="6">
        <v>381054957</v>
      </c>
      <c r="K14" s="25">
        <v>399345595</v>
      </c>
    </row>
    <row r="15" spans="1:11" ht="13.5">
      <c r="A15" s="22" t="s">
        <v>26</v>
      </c>
      <c r="B15" s="6">
        <v>900533772</v>
      </c>
      <c r="C15" s="6">
        <v>950335503</v>
      </c>
      <c r="D15" s="23">
        <v>1093567190</v>
      </c>
      <c r="E15" s="24">
        <v>1236754100</v>
      </c>
      <c r="F15" s="6">
        <v>1239339500</v>
      </c>
      <c r="G15" s="25">
        <v>1239339500</v>
      </c>
      <c r="H15" s="26">
        <v>1008037377</v>
      </c>
      <c r="I15" s="24">
        <v>1331990350</v>
      </c>
      <c r="J15" s="6">
        <v>1400806292</v>
      </c>
      <c r="K15" s="25">
        <v>1463964999</v>
      </c>
    </row>
    <row r="16" spans="1:11" ht="13.5">
      <c r="A16" s="22" t="s">
        <v>21</v>
      </c>
      <c r="B16" s="6">
        <v>10760426</v>
      </c>
      <c r="C16" s="6">
        <v>22045175</v>
      </c>
      <c r="D16" s="23">
        <v>18905377</v>
      </c>
      <c r="E16" s="24">
        <v>37678500</v>
      </c>
      <c r="F16" s="6">
        <v>35190958</v>
      </c>
      <c r="G16" s="25">
        <v>35190958</v>
      </c>
      <c r="H16" s="26">
        <v>19256102</v>
      </c>
      <c r="I16" s="24">
        <v>4650000</v>
      </c>
      <c r="J16" s="6">
        <v>1834000</v>
      </c>
      <c r="K16" s="25">
        <v>1922032</v>
      </c>
    </row>
    <row r="17" spans="1:11" ht="13.5">
      <c r="A17" s="22" t="s">
        <v>27</v>
      </c>
      <c r="B17" s="6">
        <v>477096340</v>
      </c>
      <c r="C17" s="6">
        <v>936165476</v>
      </c>
      <c r="D17" s="23">
        <v>591771404</v>
      </c>
      <c r="E17" s="24">
        <v>986418097</v>
      </c>
      <c r="F17" s="6">
        <v>1296468065</v>
      </c>
      <c r="G17" s="25">
        <v>1296468065</v>
      </c>
      <c r="H17" s="26">
        <v>433146218</v>
      </c>
      <c r="I17" s="24">
        <v>1421433421</v>
      </c>
      <c r="J17" s="6">
        <v>1482030361</v>
      </c>
      <c r="K17" s="25">
        <v>1548609814</v>
      </c>
    </row>
    <row r="18" spans="1:11" ht="13.5">
      <c r="A18" s="33" t="s">
        <v>28</v>
      </c>
      <c r="B18" s="34">
        <f>SUM(B11:B17)</f>
        <v>2493671513</v>
      </c>
      <c r="C18" s="35">
        <f aca="true" t="shared" si="1" ref="C18:K18">SUM(C11:C17)</f>
        <v>3173890117</v>
      </c>
      <c r="D18" s="36">
        <f t="shared" si="1"/>
        <v>3328023010</v>
      </c>
      <c r="E18" s="34">
        <f t="shared" si="1"/>
        <v>3888875772</v>
      </c>
      <c r="F18" s="35">
        <f t="shared" si="1"/>
        <v>4235147600</v>
      </c>
      <c r="G18" s="37">
        <f t="shared" si="1"/>
        <v>4235147600</v>
      </c>
      <c r="H18" s="38">
        <f t="shared" si="1"/>
        <v>2640693353</v>
      </c>
      <c r="I18" s="34">
        <f t="shared" si="1"/>
        <v>4504261810</v>
      </c>
      <c r="J18" s="35">
        <f t="shared" si="1"/>
        <v>4704844184</v>
      </c>
      <c r="K18" s="37">
        <f t="shared" si="1"/>
        <v>4922038690</v>
      </c>
    </row>
    <row r="19" spans="1:11" ht="13.5">
      <c r="A19" s="33" t="s">
        <v>29</v>
      </c>
      <c r="B19" s="39">
        <f>+B10-B18</f>
        <v>-23057106</v>
      </c>
      <c r="C19" s="40">
        <f aca="true" t="shared" si="2" ref="C19:K19">+C10-C18</f>
        <v>-577588495</v>
      </c>
      <c r="D19" s="41">
        <f t="shared" si="2"/>
        <v>-183156985</v>
      </c>
      <c r="E19" s="39">
        <f t="shared" si="2"/>
        <v>-707650614</v>
      </c>
      <c r="F19" s="40">
        <f t="shared" si="2"/>
        <v>-1088558934</v>
      </c>
      <c r="G19" s="42">
        <f t="shared" si="2"/>
        <v>-1088558934</v>
      </c>
      <c r="H19" s="43">
        <f t="shared" si="2"/>
        <v>48104931</v>
      </c>
      <c r="I19" s="39">
        <f t="shared" si="2"/>
        <v>-1075423796</v>
      </c>
      <c r="J19" s="40">
        <f t="shared" si="2"/>
        <v>-1093921844</v>
      </c>
      <c r="K19" s="42">
        <f t="shared" si="2"/>
        <v>-1105040375</v>
      </c>
    </row>
    <row r="20" spans="1:11" ht="25.5">
      <c r="A20" s="44" t="s">
        <v>30</v>
      </c>
      <c r="B20" s="45">
        <v>0</v>
      </c>
      <c r="C20" s="46">
        <v>112243471</v>
      </c>
      <c r="D20" s="47">
        <v>122749583</v>
      </c>
      <c r="E20" s="45">
        <v>199756250</v>
      </c>
      <c r="F20" s="46">
        <v>208026282</v>
      </c>
      <c r="G20" s="48">
        <v>208026282</v>
      </c>
      <c r="H20" s="49">
        <v>72422642</v>
      </c>
      <c r="I20" s="45">
        <v>184189700</v>
      </c>
      <c r="J20" s="46">
        <v>198353700</v>
      </c>
      <c r="K20" s="48">
        <v>209471250</v>
      </c>
    </row>
    <row r="21" spans="1:11" ht="63.75">
      <c r="A21" s="50" t="s">
        <v>96</v>
      </c>
      <c r="B21" s="51">
        <v>0</v>
      </c>
      <c r="C21" s="52">
        <v>78732161</v>
      </c>
      <c r="D21" s="53">
        <v>1406523</v>
      </c>
      <c r="E21" s="51">
        <v>12701389</v>
      </c>
      <c r="F21" s="52">
        <v>16477857</v>
      </c>
      <c r="G21" s="54">
        <v>16477857</v>
      </c>
      <c r="H21" s="55">
        <v>0</v>
      </c>
      <c r="I21" s="51">
        <v>16970982</v>
      </c>
      <c r="J21" s="52">
        <v>4500000</v>
      </c>
      <c r="K21" s="54">
        <v>0</v>
      </c>
    </row>
    <row r="22" spans="1:11" ht="25.5">
      <c r="A22" s="56" t="s">
        <v>97</v>
      </c>
      <c r="B22" s="57">
        <f>SUM(B19:B21)</f>
        <v>-23057106</v>
      </c>
      <c r="C22" s="58">
        <f aca="true" t="shared" si="3" ref="C22:K22">SUM(C19:C21)</f>
        <v>-386612863</v>
      </c>
      <c r="D22" s="59">
        <f t="shared" si="3"/>
        <v>-59000879</v>
      </c>
      <c r="E22" s="57">
        <f t="shared" si="3"/>
        <v>-495192975</v>
      </c>
      <c r="F22" s="58">
        <f t="shared" si="3"/>
        <v>-864054795</v>
      </c>
      <c r="G22" s="60">
        <f t="shared" si="3"/>
        <v>-864054795</v>
      </c>
      <c r="H22" s="61">
        <f t="shared" si="3"/>
        <v>120527573</v>
      </c>
      <c r="I22" s="57">
        <f t="shared" si="3"/>
        <v>-874263114</v>
      </c>
      <c r="J22" s="58">
        <f t="shared" si="3"/>
        <v>-891068144</v>
      </c>
      <c r="K22" s="60">
        <f t="shared" si="3"/>
        <v>-895569125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-23057106</v>
      </c>
      <c r="C24" s="40">
        <f aca="true" t="shared" si="4" ref="C24:K24">SUM(C22:C23)</f>
        <v>-386612863</v>
      </c>
      <c r="D24" s="41">
        <f t="shared" si="4"/>
        <v>-59000879</v>
      </c>
      <c r="E24" s="39">
        <f t="shared" si="4"/>
        <v>-495192975</v>
      </c>
      <c r="F24" s="40">
        <f t="shared" si="4"/>
        <v>-864054795</v>
      </c>
      <c r="G24" s="42">
        <f t="shared" si="4"/>
        <v>-864054795</v>
      </c>
      <c r="H24" s="43">
        <f t="shared" si="4"/>
        <v>120527573</v>
      </c>
      <c r="I24" s="39">
        <f t="shared" si="4"/>
        <v>-874263114</v>
      </c>
      <c r="J24" s="40">
        <f t="shared" si="4"/>
        <v>-891068144</v>
      </c>
      <c r="K24" s="42">
        <f t="shared" si="4"/>
        <v>-895569125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215956529</v>
      </c>
      <c r="C27" s="7">
        <v>22824600</v>
      </c>
      <c r="D27" s="69">
        <v>-1</v>
      </c>
      <c r="E27" s="70">
        <v>251087639</v>
      </c>
      <c r="F27" s="7">
        <v>554087926</v>
      </c>
      <c r="G27" s="71">
        <v>554087926</v>
      </c>
      <c r="H27" s="72">
        <v>107318377</v>
      </c>
      <c r="I27" s="70">
        <v>245770682</v>
      </c>
      <c r="J27" s="7">
        <v>245953700</v>
      </c>
      <c r="K27" s="71">
        <v>252471555</v>
      </c>
    </row>
    <row r="28" spans="1:11" ht="13.5">
      <c r="A28" s="73" t="s">
        <v>34</v>
      </c>
      <c r="B28" s="6">
        <v>213408971</v>
      </c>
      <c r="C28" s="6">
        <v>9117406</v>
      </c>
      <c r="D28" s="23">
        <v>139612745</v>
      </c>
      <c r="E28" s="24">
        <v>178986250</v>
      </c>
      <c r="F28" s="6">
        <v>364593294</v>
      </c>
      <c r="G28" s="25">
        <v>364593294</v>
      </c>
      <c r="H28" s="26">
        <v>0</v>
      </c>
      <c r="I28" s="24">
        <v>201160682</v>
      </c>
      <c r="J28" s="6">
        <v>202953700</v>
      </c>
      <c r="K28" s="25">
        <v>209471555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2547558</v>
      </c>
      <c r="C31" s="6">
        <v>0</v>
      </c>
      <c r="D31" s="23">
        <v>4038020</v>
      </c>
      <c r="E31" s="24">
        <v>0</v>
      </c>
      <c r="F31" s="6">
        <v>2294132</v>
      </c>
      <c r="G31" s="25">
        <v>2294132</v>
      </c>
      <c r="H31" s="26">
        <v>0</v>
      </c>
      <c r="I31" s="24">
        <v>44610000</v>
      </c>
      <c r="J31" s="6">
        <v>43000000</v>
      </c>
      <c r="K31" s="25">
        <v>43000000</v>
      </c>
    </row>
    <row r="32" spans="1:11" ht="13.5">
      <c r="A32" s="33" t="s">
        <v>37</v>
      </c>
      <c r="B32" s="7">
        <f>SUM(B28:B31)</f>
        <v>215956529</v>
      </c>
      <c r="C32" s="7">
        <f aca="true" t="shared" si="5" ref="C32:K32">SUM(C28:C31)</f>
        <v>9117406</v>
      </c>
      <c r="D32" s="69">
        <f t="shared" si="5"/>
        <v>143650765</v>
      </c>
      <c r="E32" s="70">
        <f t="shared" si="5"/>
        <v>178986250</v>
      </c>
      <c r="F32" s="7">
        <f t="shared" si="5"/>
        <v>366887426</v>
      </c>
      <c r="G32" s="71">
        <f t="shared" si="5"/>
        <v>366887426</v>
      </c>
      <c r="H32" s="72">
        <f t="shared" si="5"/>
        <v>0</v>
      </c>
      <c r="I32" s="70">
        <f t="shared" si="5"/>
        <v>245770682</v>
      </c>
      <c r="J32" s="7">
        <f t="shared" si="5"/>
        <v>245953700</v>
      </c>
      <c r="K32" s="71">
        <f t="shared" si="5"/>
        <v>252471555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1651001731</v>
      </c>
      <c r="C35" s="6">
        <v>2068532514</v>
      </c>
      <c r="D35" s="23">
        <v>3948632840</v>
      </c>
      <c r="E35" s="24">
        <v>3249538063</v>
      </c>
      <c r="F35" s="6">
        <v>2920253000</v>
      </c>
      <c r="G35" s="25">
        <v>2920253000</v>
      </c>
      <c r="H35" s="26">
        <v>1148176695</v>
      </c>
      <c r="I35" s="24">
        <v>6341678613</v>
      </c>
      <c r="J35" s="6">
        <v>7647127629</v>
      </c>
      <c r="K35" s="25">
        <v>9058526352</v>
      </c>
    </row>
    <row r="36" spans="1:11" ht="13.5">
      <c r="A36" s="22" t="s">
        <v>40</v>
      </c>
      <c r="B36" s="6">
        <v>6668058770</v>
      </c>
      <c r="C36" s="6">
        <v>6675332816</v>
      </c>
      <c r="D36" s="23">
        <v>6699366114</v>
      </c>
      <c r="E36" s="24">
        <v>6952896012</v>
      </c>
      <c r="F36" s="6">
        <v>6971690554</v>
      </c>
      <c r="G36" s="25">
        <v>6971690554</v>
      </c>
      <c r="H36" s="26">
        <v>114092672</v>
      </c>
      <c r="I36" s="24">
        <v>6210058867</v>
      </c>
      <c r="J36" s="6">
        <v>5269552901</v>
      </c>
      <c r="K36" s="25">
        <v>4275777372</v>
      </c>
    </row>
    <row r="37" spans="1:11" ht="13.5">
      <c r="A37" s="22" t="s">
        <v>41</v>
      </c>
      <c r="B37" s="6">
        <v>2642810941</v>
      </c>
      <c r="C37" s="6">
        <v>3683870059</v>
      </c>
      <c r="D37" s="23">
        <v>4281810951</v>
      </c>
      <c r="E37" s="24">
        <v>4316907647</v>
      </c>
      <c r="F37" s="6">
        <v>4281799204</v>
      </c>
      <c r="G37" s="25">
        <v>4281799204</v>
      </c>
      <c r="H37" s="26">
        <v>1158811567</v>
      </c>
      <c r="I37" s="24">
        <v>6236897599</v>
      </c>
      <c r="J37" s="6">
        <v>6634089246</v>
      </c>
      <c r="K37" s="25">
        <v>7048570681</v>
      </c>
    </row>
    <row r="38" spans="1:11" ht="13.5">
      <c r="A38" s="22" t="s">
        <v>42</v>
      </c>
      <c r="B38" s="6">
        <v>319826183</v>
      </c>
      <c r="C38" s="6">
        <v>66542278</v>
      </c>
      <c r="D38" s="23">
        <v>49151657</v>
      </c>
      <c r="E38" s="24">
        <v>49151660</v>
      </c>
      <c r="F38" s="6">
        <v>49151660</v>
      </c>
      <c r="G38" s="25">
        <v>49151660</v>
      </c>
      <c r="H38" s="26">
        <v>-9254610</v>
      </c>
      <c r="I38" s="24">
        <v>40651825</v>
      </c>
      <c r="J38" s="6">
        <v>40651825</v>
      </c>
      <c r="K38" s="25">
        <v>40651825</v>
      </c>
    </row>
    <row r="39" spans="1:11" ht="13.5">
      <c r="A39" s="22" t="s">
        <v>43</v>
      </c>
      <c r="B39" s="6">
        <v>5356423377</v>
      </c>
      <c r="C39" s="6">
        <v>5380065864</v>
      </c>
      <c r="D39" s="23">
        <v>6376037225</v>
      </c>
      <c r="E39" s="24">
        <v>6080480115</v>
      </c>
      <c r="F39" s="6">
        <v>6425047493</v>
      </c>
      <c r="G39" s="25">
        <v>6425047493</v>
      </c>
      <c r="H39" s="26">
        <v>-7815278</v>
      </c>
      <c r="I39" s="24">
        <v>7148451170</v>
      </c>
      <c r="J39" s="6">
        <v>7133007603</v>
      </c>
      <c r="K39" s="25">
        <v>7140650343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460926167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-100955051</v>
      </c>
      <c r="I42" s="24">
        <v>1019475590</v>
      </c>
      <c r="J42" s="6">
        <v>1103132083</v>
      </c>
      <c r="K42" s="25">
        <v>1195105307</v>
      </c>
    </row>
    <row r="43" spans="1:11" ht="13.5">
      <c r="A43" s="22" t="s">
        <v>46</v>
      </c>
      <c r="B43" s="6">
        <v>-429730839</v>
      </c>
      <c r="C43" s="6">
        <v>-5308881</v>
      </c>
      <c r="D43" s="23">
        <v>4210931</v>
      </c>
      <c r="E43" s="24">
        <v>-3953684</v>
      </c>
      <c r="F43" s="6">
        <v>3953697</v>
      </c>
      <c r="G43" s="25">
        <v>3953697</v>
      </c>
      <c r="H43" s="26">
        <v>0</v>
      </c>
      <c r="I43" s="24">
        <v>536427321</v>
      </c>
      <c r="J43" s="6">
        <v>654245175</v>
      </c>
      <c r="K43" s="25">
        <v>695106209</v>
      </c>
    </row>
    <row r="44" spans="1:11" ht="13.5">
      <c r="A44" s="22" t="s">
        <v>47</v>
      </c>
      <c r="B44" s="6">
        <v>-25686426</v>
      </c>
      <c r="C44" s="6">
        <v>121139960</v>
      </c>
      <c r="D44" s="23">
        <v>15550588</v>
      </c>
      <c r="E44" s="24">
        <v>-2</v>
      </c>
      <c r="F44" s="6">
        <v>0</v>
      </c>
      <c r="G44" s="25">
        <v>0</v>
      </c>
      <c r="H44" s="26">
        <v>-3270184</v>
      </c>
      <c r="I44" s="24">
        <v>3261787</v>
      </c>
      <c r="J44" s="6">
        <v>0</v>
      </c>
      <c r="K44" s="25">
        <v>0</v>
      </c>
    </row>
    <row r="45" spans="1:11" ht="13.5">
      <c r="A45" s="33" t="s">
        <v>48</v>
      </c>
      <c r="B45" s="7">
        <v>4929223</v>
      </c>
      <c r="C45" s="7">
        <v>128676221</v>
      </c>
      <c r="D45" s="69">
        <v>49843779</v>
      </c>
      <c r="E45" s="70">
        <v>74493054</v>
      </c>
      <c r="F45" s="7">
        <v>-245142693</v>
      </c>
      <c r="G45" s="71">
        <v>-245142693</v>
      </c>
      <c r="H45" s="72">
        <v>-2241534675</v>
      </c>
      <c r="I45" s="70">
        <v>1589245502</v>
      </c>
      <c r="J45" s="7">
        <v>2779950839</v>
      </c>
      <c r="K45" s="71">
        <v>3671913182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4929222</v>
      </c>
      <c r="C48" s="6">
        <v>17511832</v>
      </c>
      <c r="D48" s="23">
        <v>31180210</v>
      </c>
      <c r="E48" s="24">
        <v>90352574</v>
      </c>
      <c r="F48" s="6">
        <v>-241144253</v>
      </c>
      <c r="G48" s="25">
        <v>-241144253</v>
      </c>
      <c r="H48" s="26">
        <v>97818253</v>
      </c>
      <c r="I48" s="24">
        <v>1023671513</v>
      </c>
      <c r="J48" s="6">
        <v>1782799598</v>
      </c>
      <c r="K48" s="25">
        <v>2620797988</v>
      </c>
    </row>
    <row r="49" spans="1:11" ht="13.5">
      <c r="A49" s="22" t="s">
        <v>51</v>
      </c>
      <c r="B49" s="6">
        <f>+B75</f>
        <v>257301611.93140745</v>
      </c>
      <c r="C49" s="6">
        <f aca="true" t="shared" si="6" ref="C49:K49">+C75</f>
        <v>3073324103</v>
      </c>
      <c r="D49" s="23">
        <f t="shared" si="6"/>
        <v>3617767402</v>
      </c>
      <c r="E49" s="24">
        <f t="shared" si="6"/>
        <v>3652864107</v>
      </c>
      <c r="F49" s="6">
        <f t="shared" si="6"/>
        <v>3617755664</v>
      </c>
      <c r="G49" s="25">
        <f t="shared" si="6"/>
        <v>3617755664</v>
      </c>
      <c r="H49" s="26">
        <f t="shared" si="6"/>
        <v>1154726825</v>
      </c>
      <c r="I49" s="24">
        <f t="shared" si="6"/>
        <v>1908572077.5435696</v>
      </c>
      <c r="J49" s="6">
        <f t="shared" si="6"/>
        <v>2543037573.718597</v>
      </c>
      <c r="K49" s="25">
        <f t="shared" si="6"/>
        <v>3208681548.7998905</v>
      </c>
    </row>
    <row r="50" spans="1:11" ht="13.5">
      <c r="A50" s="33" t="s">
        <v>52</v>
      </c>
      <c r="B50" s="7">
        <f>+B48-B49</f>
        <v>-252372389.93140745</v>
      </c>
      <c r="C50" s="7">
        <f aca="true" t="shared" si="7" ref="C50:K50">+C48-C49</f>
        <v>-3055812271</v>
      </c>
      <c r="D50" s="69">
        <f t="shared" si="7"/>
        <v>-3586587192</v>
      </c>
      <c r="E50" s="70">
        <f t="shared" si="7"/>
        <v>-3562511533</v>
      </c>
      <c r="F50" s="7">
        <f t="shared" si="7"/>
        <v>-3858899917</v>
      </c>
      <c r="G50" s="71">
        <f t="shared" si="7"/>
        <v>-3858899917</v>
      </c>
      <c r="H50" s="72">
        <f t="shared" si="7"/>
        <v>-1056908572</v>
      </c>
      <c r="I50" s="70">
        <f t="shared" si="7"/>
        <v>-884900564.5435696</v>
      </c>
      <c r="J50" s="7">
        <f t="shared" si="7"/>
        <v>-760237975.7185969</v>
      </c>
      <c r="K50" s="71">
        <f t="shared" si="7"/>
        <v>-587883560.7998905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6660122439</v>
      </c>
      <c r="C53" s="6">
        <v>6304326145</v>
      </c>
      <c r="D53" s="23">
        <v>6496508570</v>
      </c>
      <c r="E53" s="24">
        <v>6746084784</v>
      </c>
      <c r="F53" s="6">
        <v>6768833023</v>
      </c>
      <c r="G53" s="25">
        <v>6768833023</v>
      </c>
      <c r="H53" s="26">
        <v>114092672</v>
      </c>
      <c r="I53" s="24">
        <v>6789399340</v>
      </c>
      <c r="J53" s="6">
        <v>6749092249</v>
      </c>
      <c r="K53" s="25">
        <v>6702894484</v>
      </c>
    </row>
    <row r="54" spans="1:11" ht="13.5">
      <c r="A54" s="22" t="s">
        <v>55</v>
      </c>
      <c r="B54" s="6">
        <v>291129521</v>
      </c>
      <c r="C54" s="6">
        <v>0</v>
      </c>
      <c r="D54" s="23">
        <v>287351334</v>
      </c>
      <c r="E54" s="24">
        <v>343308051</v>
      </c>
      <c r="F54" s="6">
        <v>343308051</v>
      </c>
      <c r="G54" s="25">
        <v>343308051</v>
      </c>
      <c r="H54" s="26">
        <v>0</v>
      </c>
      <c r="I54" s="24">
        <v>355688766</v>
      </c>
      <c r="J54" s="6">
        <v>372761824</v>
      </c>
      <c r="K54" s="25">
        <v>390654392</v>
      </c>
    </row>
    <row r="55" spans="1:11" ht="13.5">
      <c r="A55" s="22" t="s">
        <v>56</v>
      </c>
      <c r="B55" s="6">
        <v>208690</v>
      </c>
      <c r="C55" s="6">
        <v>4010034</v>
      </c>
      <c r="D55" s="23">
        <v>149038986</v>
      </c>
      <c r="E55" s="24">
        <v>191687639</v>
      </c>
      <c r="F55" s="6">
        <v>164892819</v>
      </c>
      <c r="G55" s="25">
        <v>164892819</v>
      </c>
      <c r="H55" s="26">
        <v>100863385</v>
      </c>
      <c r="I55" s="24">
        <v>107159682</v>
      </c>
      <c r="J55" s="6">
        <v>85453700</v>
      </c>
      <c r="K55" s="25">
        <v>83471555</v>
      </c>
    </row>
    <row r="56" spans="1:11" ht="13.5">
      <c r="A56" s="22" t="s">
        <v>57</v>
      </c>
      <c r="B56" s="6">
        <v>0</v>
      </c>
      <c r="C56" s="6">
        <v>594235</v>
      </c>
      <c r="D56" s="23">
        <v>1797378</v>
      </c>
      <c r="E56" s="24">
        <v>3598425</v>
      </c>
      <c r="F56" s="6">
        <v>3291331</v>
      </c>
      <c r="G56" s="25">
        <v>3291331</v>
      </c>
      <c r="H56" s="26">
        <v>2134391</v>
      </c>
      <c r="I56" s="24">
        <v>124870437</v>
      </c>
      <c r="J56" s="6">
        <v>130333903</v>
      </c>
      <c r="K56" s="25">
        <v>133685891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13966</v>
      </c>
      <c r="C62" s="98">
        <v>14385</v>
      </c>
      <c r="D62" s="99">
        <v>0</v>
      </c>
      <c r="E62" s="97">
        <v>14816</v>
      </c>
      <c r="F62" s="98">
        <v>14816</v>
      </c>
      <c r="G62" s="99">
        <v>14816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3077</v>
      </c>
      <c r="C63" s="98">
        <v>3138</v>
      </c>
      <c r="D63" s="99">
        <v>0</v>
      </c>
      <c r="E63" s="97">
        <v>3234</v>
      </c>
      <c r="F63" s="98">
        <v>3234</v>
      </c>
      <c r="G63" s="99">
        <v>3234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1.3452612334354512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0.8037603964373886</v>
      </c>
      <c r="J70" s="5">
        <f t="shared" si="8"/>
        <v>0.8037216747378922</v>
      </c>
      <c r="K70" s="5">
        <f t="shared" si="8"/>
        <v>0.8037162674075397</v>
      </c>
    </row>
    <row r="71" spans="1:11" ht="12.75" hidden="1">
      <c r="A71" s="2" t="s">
        <v>100</v>
      </c>
      <c r="B71" s="2">
        <f>+B83</f>
        <v>2577284477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2147648788</v>
      </c>
      <c r="J71" s="2">
        <f t="shared" si="9"/>
        <v>2255960922</v>
      </c>
      <c r="K71" s="2">
        <f t="shared" si="9"/>
        <v>2367671049</v>
      </c>
    </row>
    <row r="72" spans="1:11" ht="12.75" hidden="1">
      <c r="A72" s="2" t="s">
        <v>101</v>
      </c>
      <c r="B72" s="2">
        <f>+B77</f>
        <v>1915824535</v>
      </c>
      <c r="C72" s="2">
        <f aca="true" t="shared" si="10" ref="C72:K72">+C77</f>
        <v>2064360072</v>
      </c>
      <c r="D72" s="2">
        <f t="shared" si="10"/>
        <v>2296948585</v>
      </c>
      <c r="E72" s="2">
        <f t="shared" si="10"/>
        <v>2481015610</v>
      </c>
      <c r="F72" s="2">
        <f t="shared" si="10"/>
        <v>2460015869</v>
      </c>
      <c r="G72" s="2">
        <f t="shared" si="10"/>
        <v>2460015869</v>
      </c>
      <c r="H72" s="2">
        <f t="shared" si="10"/>
        <v>2038635597</v>
      </c>
      <c r="I72" s="2">
        <f t="shared" si="10"/>
        <v>2672001255</v>
      </c>
      <c r="J72" s="2">
        <f t="shared" si="10"/>
        <v>2806893223</v>
      </c>
      <c r="K72" s="2">
        <f t="shared" si="10"/>
        <v>2945904102</v>
      </c>
    </row>
    <row r="73" spans="1:11" ht="12.75" hidden="1">
      <c r="A73" s="2" t="s">
        <v>102</v>
      </c>
      <c r="B73" s="2">
        <f>+B74</f>
        <v>1086938392</v>
      </c>
      <c r="C73" s="2">
        <f aca="true" t="shared" si="11" ref="C73:K73">+(C78+C80+C81+C82)-(B78+B80+B81+B82)</f>
        <v>413658312</v>
      </c>
      <c r="D73" s="2">
        <f t="shared" si="11"/>
        <v>1849512668</v>
      </c>
      <c r="E73" s="2">
        <f t="shared" si="11"/>
        <v>-754313456</v>
      </c>
      <c r="F73" s="2">
        <f>+(F78+F80+F81+F82)-(D78+D80+D81+D82)</f>
        <v>-756055389</v>
      </c>
      <c r="G73" s="2">
        <f>+(G78+G80+G81+G82)-(D78+D80+D81+D82)</f>
        <v>-756055389</v>
      </c>
      <c r="H73" s="2">
        <f>+(H78+H80+H81+H82)-(D78+D80+D81+D82)</f>
        <v>-2855483706</v>
      </c>
      <c r="I73" s="2">
        <f>+(I78+I80+I81+I82)-(E78+E80+E81+E82)</f>
        <v>1422629043</v>
      </c>
      <c r="J73" s="2">
        <f t="shared" si="11"/>
        <v>-294999530</v>
      </c>
      <c r="K73" s="2">
        <f t="shared" si="11"/>
        <v>-312472848</v>
      </c>
    </row>
    <row r="74" spans="1:11" ht="12.75" hidden="1">
      <c r="A74" s="2" t="s">
        <v>103</v>
      </c>
      <c r="B74" s="2">
        <f>+TREND(C74:E74)</f>
        <v>1086938392</v>
      </c>
      <c r="C74" s="2">
        <f>+C73</f>
        <v>413658312</v>
      </c>
      <c r="D74" s="2">
        <f aca="true" t="shared" si="12" ref="D74:K74">+D73</f>
        <v>1849512668</v>
      </c>
      <c r="E74" s="2">
        <f t="shared" si="12"/>
        <v>-754313456</v>
      </c>
      <c r="F74" s="2">
        <f t="shared" si="12"/>
        <v>-756055389</v>
      </c>
      <c r="G74" s="2">
        <f t="shared" si="12"/>
        <v>-756055389</v>
      </c>
      <c r="H74" s="2">
        <f t="shared" si="12"/>
        <v>-2855483706</v>
      </c>
      <c r="I74" s="2">
        <f t="shared" si="12"/>
        <v>1422629043</v>
      </c>
      <c r="J74" s="2">
        <f t="shared" si="12"/>
        <v>-294999530</v>
      </c>
      <c r="K74" s="2">
        <f t="shared" si="12"/>
        <v>-312472848</v>
      </c>
    </row>
    <row r="75" spans="1:11" ht="12.75" hidden="1">
      <c r="A75" s="2" t="s">
        <v>104</v>
      </c>
      <c r="B75" s="2">
        <f>+B84-(((B80+B81+B78)*B70)-B79)</f>
        <v>257301611.93140745</v>
      </c>
      <c r="C75" s="2">
        <f aca="true" t="shared" si="13" ref="C75:K75">+C84-(((C80+C81+C78)*C70)-C79)</f>
        <v>3073324103</v>
      </c>
      <c r="D75" s="2">
        <f t="shared" si="13"/>
        <v>3617767402</v>
      </c>
      <c r="E75" s="2">
        <f t="shared" si="13"/>
        <v>3652864107</v>
      </c>
      <c r="F75" s="2">
        <f t="shared" si="13"/>
        <v>3617755664</v>
      </c>
      <c r="G75" s="2">
        <f t="shared" si="13"/>
        <v>3617755664</v>
      </c>
      <c r="H75" s="2">
        <f t="shared" si="13"/>
        <v>1154726825</v>
      </c>
      <c r="I75" s="2">
        <f t="shared" si="13"/>
        <v>1908572077.5435696</v>
      </c>
      <c r="J75" s="2">
        <f t="shared" si="13"/>
        <v>2543037573.718597</v>
      </c>
      <c r="K75" s="2">
        <f t="shared" si="13"/>
        <v>3208681548.7998905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1915824535</v>
      </c>
      <c r="C77" s="3">
        <v>2064360072</v>
      </c>
      <c r="D77" s="3">
        <v>2296948585</v>
      </c>
      <c r="E77" s="3">
        <v>2481015610</v>
      </c>
      <c r="F77" s="3">
        <v>2460015869</v>
      </c>
      <c r="G77" s="3">
        <v>2460015869</v>
      </c>
      <c r="H77" s="3">
        <v>2038635597</v>
      </c>
      <c r="I77" s="3">
        <v>2672001255</v>
      </c>
      <c r="J77" s="3">
        <v>2806893223</v>
      </c>
      <c r="K77" s="3">
        <v>2945904102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-782197998</v>
      </c>
      <c r="J78" s="3">
        <v>-1682396873</v>
      </c>
      <c r="K78" s="3">
        <v>-2629974637</v>
      </c>
    </row>
    <row r="79" spans="1:11" ht="12.75" hidden="1">
      <c r="A79" s="1" t="s">
        <v>68</v>
      </c>
      <c r="B79" s="3">
        <v>2439806513</v>
      </c>
      <c r="C79" s="3">
        <v>3073324103</v>
      </c>
      <c r="D79" s="3">
        <v>3617767402</v>
      </c>
      <c r="E79" s="3">
        <v>3652864107</v>
      </c>
      <c r="F79" s="3">
        <v>3617755664</v>
      </c>
      <c r="G79" s="3">
        <v>3617755664</v>
      </c>
      <c r="H79" s="3">
        <v>1154726825</v>
      </c>
      <c r="I79" s="3">
        <v>5568777714</v>
      </c>
      <c r="J79" s="3">
        <v>5965969361</v>
      </c>
      <c r="K79" s="3">
        <v>6380450796</v>
      </c>
    </row>
    <row r="80" spans="1:11" ht="12.75" hidden="1">
      <c r="A80" s="1" t="s">
        <v>69</v>
      </c>
      <c r="B80" s="3">
        <v>1583278297</v>
      </c>
      <c r="C80" s="3">
        <v>1823838735</v>
      </c>
      <c r="D80" s="3">
        <v>2450285156</v>
      </c>
      <c r="E80" s="3">
        <v>2450286515</v>
      </c>
      <c r="F80" s="3">
        <v>2450285152</v>
      </c>
      <c r="G80" s="3">
        <v>2450285152</v>
      </c>
      <c r="H80" s="3">
        <v>677189014</v>
      </c>
      <c r="I80" s="3">
        <v>3561591084</v>
      </c>
      <c r="J80" s="3">
        <v>4166790429</v>
      </c>
      <c r="K80" s="3">
        <v>4801895345</v>
      </c>
    </row>
    <row r="81" spans="1:11" ht="12.75" hidden="1">
      <c r="A81" s="1" t="s">
        <v>70</v>
      </c>
      <c r="B81" s="3">
        <v>39086822</v>
      </c>
      <c r="C81" s="3">
        <v>212184696</v>
      </c>
      <c r="D81" s="3">
        <v>1435250943</v>
      </c>
      <c r="E81" s="3">
        <v>680936128</v>
      </c>
      <c r="F81" s="3">
        <v>679195558</v>
      </c>
      <c r="G81" s="3">
        <v>679195558</v>
      </c>
      <c r="H81" s="3">
        <v>352863379</v>
      </c>
      <c r="I81" s="3">
        <v>1774458600</v>
      </c>
      <c r="J81" s="3">
        <v>1774458600</v>
      </c>
      <c r="K81" s="3">
        <v>1774458600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2577284477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2147648788</v>
      </c>
      <c r="J83" s="3">
        <v>2255960922</v>
      </c>
      <c r="K83" s="3">
        <v>2367671049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309753630</v>
      </c>
      <c r="C5" s="6">
        <v>332769108</v>
      </c>
      <c r="D5" s="23">
        <v>358277413</v>
      </c>
      <c r="E5" s="24">
        <v>390288137</v>
      </c>
      <c r="F5" s="6">
        <v>395507844</v>
      </c>
      <c r="G5" s="25">
        <v>395507844</v>
      </c>
      <c r="H5" s="26">
        <v>392770140</v>
      </c>
      <c r="I5" s="24">
        <v>418502119</v>
      </c>
      <c r="J5" s="6">
        <v>440264377</v>
      </c>
      <c r="K5" s="25">
        <v>466680287</v>
      </c>
    </row>
    <row r="6" spans="1:11" ht="13.5">
      <c r="A6" s="22" t="s">
        <v>19</v>
      </c>
      <c r="B6" s="6">
        <v>729866281</v>
      </c>
      <c r="C6" s="6">
        <v>739016404</v>
      </c>
      <c r="D6" s="23">
        <v>802228807</v>
      </c>
      <c r="E6" s="24">
        <v>904137790</v>
      </c>
      <c r="F6" s="6">
        <v>911249471</v>
      </c>
      <c r="G6" s="25">
        <v>911249471</v>
      </c>
      <c r="H6" s="26">
        <v>876766684</v>
      </c>
      <c r="I6" s="24">
        <v>981190278</v>
      </c>
      <c r="J6" s="6">
        <v>1038067876</v>
      </c>
      <c r="K6" s="25">
        <v>1104086587</v>
      </c>
    </row>
    <row r="7" spans="1:11" ht="13.5">
      <c r="A7" s="22" t="s">
        <v>20</v>
      </c>
      <c r="B7" s="6">
        <v>47867886</v>
      </c>
      <c r="C7" s="6">
        <v>47049318</v>
      </c>
      <c r="D7" s="23">
        <v>51895696</v>
      </c>
      <c r="E7" s="24">
        <v>37421912</v>
      </c>
      <c r="F7" s="6">
        <v>42351014</v>
      </c>
      <c r="G7" s="25">
        <v>42351014</v>
      </c>
      <c r="H7" s="26">
        <v>32049814</v>
      </c>
      <c r="I7" s="24">
        <v>38530857</v>
      </c>
      <c r="J7" s="6">
        <v>38863081</v>
      </c>
      <c r="K7" s="25">
        <v>40728510</v>
      </c>
    </row>
    <row r="8" spans="1:11" ht="13.5">
      <c r="A8" s="22" t="s">
        <v>21</v>
      </c>
      <c r="B8" s="6">
        <v>141123061</v>
      </c>
      <c r="C8" s="6">
        <v>162433203</v>
      </c>
      <c r="D8" s="23">
        <v>186292609</v>
      </c>
      <c r="E8" s="24">
        <v>209093278</v>
      </c>
      <c r="F8" s="6">
        <v>208417634</v>
      </c>
      <c r="G8" s="25">
        <v>208417634</v>
      </c>
      <c r="H8" s="26">
        <v>208266589</v>
      </c>
      <c r="I8" s="24">
        <v>232278000</v>
      </c>
      <c r="J8" s="6">
        <v>256956000</v>
      </c>
      <c r="K8" s="25">
        <v>288138600</v>
      </c>
    </row>
    <row r="9" spans="1:11" ht="13.5">
      <c r="A9" s="22" t="s">
        <v>22</v>
      </c>
      <c r="B9" s="6">
        <v>88336150</v>
      </c>
      <c r="C9" s="6">
        <v>134068359</v>
      </c>
      <c r="D9" s="23">
        <v>113943260</v>
      </c>
      <c r="E9" s="24">
        <v>97918448</v>
      </c>
      <c r="F9" s="6">
        <v>98318234</v>
      </c>
      <c r="G9" s="25">
        <v>98318234</v>
      </c>
      <c r="H9" s="26">
        <v>187116534</v>
      </c>
      <c r="I9" s="24">
        <v>106207111</v>
      </c>
      <c r="J9" s="6">
        <v>110381446</v>
      </c>
      <c r="K9" s="25">
        <v>115679951</v>
      </c>
    </row>
    <row r="10" spans="1:11" ht="25.5">
      <c r="A10" s="27" t="s">
        <v>94</v>
      </c>
      <c r="B10" s="28">
        <f>SUM(B5:B9)</f>
        <v>1316947008</v>
      </c>
      <c r="C10" s="29">
        <f aca="true" t="shared" si="0" ref="C10:K10">SUM(C5:C9)</f>
        <v>1415336392</v>
      </c>
      <c r="D10" s="30">
        <f t="shared" si="0"/>
        <v>1512637785</v>
      </c>
      <c r="E10" s="28">
        <f t="shared" si="0"/>
        <v>1638859565</v>
      </c>
      <c r="F10" s="29">
        <f t="shared" si="0"/>
        <v>1655844197</v>
      </c>
      <c r="G10" s="31">
        <f t="shared" si="0"/>
        <v>1655844197</v>
      </c>
      <c r="H10" s="32">
        <f t="shared" si="0"/>
        <v>1696969761</v>
      </c>
      <c r="I10" s="28">
        <f t="shared" si="0"/>
        <v>1776708365</v>
      </c>
      <c r="J10" s="29">
        <f t="shared" si="0"/>
        <v>1884532780</v>
      </c>
      <c r="K10" s="31">
        <f t="shared" si="0"/>
        <v>2015313935</v>
      </c>
    </row>
    <row r="11" spans="1:11" ht="13.5">
      <c r="A11" s="22" t="s">
        <v>23</v>
      </c>
      <c r="B11" s="6">
        <v>434509994</v>
      </c>
      <c r="C11" s="6">
        <v>468103051</v>
      </c>
      <c r="D11" s="23">
        <v>535930071</v>
      </c>
      <c r="E11" s="24">
        <v>597648259</v>
      </c>
      <c r="F11" s="6">
        <v>599606373</v>
      </c>
      <c r="G11" s="25">
        <v>599606373</v>
      </c>
      <c r="H11" s="26">
        <v>571420535</v>
      </c>
      <c r="I11" s="24">
        <v>633575981</v>
      </c>
      <c r="J11" s="6">
        <v>678956402</v>
      </c>
      <c r="K11" s="25">
        <v>726228412</v>
      </c>
    </row>
    <row r="12" spans="1:11" ht="13.5">
      <c r="A12" s="22" t="s">
        <v>24</v>
      </c>
      <c r="B12" s="6">
        <v>19588849</v>
      </c>
      <c r="C12" s="6">
        <v>21891025</v>
      </c>
      <c r="D12" s="23">
        <v>22748099</v>
      </c>
      <c r="E12" s="24">
        <v>24211293</v>
      </c>
      <c r="F12" s="6">
        <v>24700293</v>
      </c>
      <c r="G12" s="25">
        <v>24700293</v>
      </c>
      <c r="H12" s="26">
        <v>23562343</v>
      </c>
      <c r="I12" s="24">
        <v>25222263</v>
      </c>
      <c r="J12" s="6">
        <v>26987833</v>
      </c>
      <c r="K12" s="25">
        <v>28876992</v>
      </c>
    </row>
    <row r="13" spans="1:11" ht="13.5">
      <c r="A13" s="22" t="s">
        <v>95</v>
      </c>
      <c r="B13" s="6">
        <v>160776927</v>
      </c>
      <c r="C13" s="6">
        <v>154472484</v>
      </c>
      <c r="D13" s="23">
        <v>193401845</v>
      </c>
      <c r="E13" s="24">
        <v>171562486</v>
      </c>
      <c r="F13" s="6">
        <v>212738040</v>
      </c>
      <c r="G13" s="25">
        <v>212738040</v>
      </c>
      <c r="H13" s="26">
        <v>171634255</v>
      </c>
      <c r="I13" s="24">
        <v>212738040</v>
      </c>
      <c r="J13" s="6">
        <v>222949469</v>
      </c>
      <c r="K13" s="25">
        <v>234097012</v>
      </c>
    </row>
    <row r="14" spans="1:11" ht="13.5">
      <c r="A14" s="22" t="s">
        <v>25</v>
      </c>
      <c r="B14" s="6">
        <v>10732031</v>
      </c>
      <c r="C14" s="6">
        <v>10694433</v>
      </c>
      <c r="D14" s="23">
        <v>21572637</v>
      </c>
      <c r="E14" s="24">
        <v>32560665</v>
      </c>
      <c r="F14" s="6">
        <v>37355963</v>
      </c>
      <c r="G14" s="25">
        <v>37355963</v>
      </c>
      <c r="H14" s="26">
        <v>15443580</v>
      </c>
      <c r="I14" s="24">
        <v>50000366</v>
      </c>
      <c r="J14" s="6">
        <v>49095865</v>
      </c>
      <c r="K14" s="25">
        <v>51452488</v>
      </c>
    </row>
    <row r="15" spans="1:11" ht="13.5">
      <c r="A15" s="22" t="s">
        <v>26</v>
      </c>
      <c r="B15" s="6">
        <v>439969926</v>
      </c>
      <c r="C15" s="6">
        <v>460711504</v>
      </c>
      <c r="D15" s="23">
        <v>502339844</v>
      </c>
      <c r="E15" s="24">
        <v>572493978</v>
      </c>
      <c r="F15" s="6">
        <v>556050364</v>
      </c>
      <c r="G15" s="25">
        <v>556050364</v>
      </c>
      <c r="H15" s="26">
        <v>494530199</v>
      </c>
      <c r="I15" s="24">
        <v>609743101</v>
      </c>
      <c r="J15" s="6">
        <v>644682370</v>
      </c>
      <c r="K15" s="25">
        <v>678627206</v>
      </c>
    </row>
    <row r="16" spans="1:11" ht="13.5">
      <c r="A16" s="22" t="s">
        <v>21</v>
      </c>
      <c r="B16" s="6">
        <v>1823000</v>
      </c>
      <c r="C16" s="6">
        <v>1819386</v>
      </c>
      <c r="D16" s="23">
        <v>1927847</v>
      </c>
      <c r="E16" s="24">
        <v>2030000</v>
      </c>
      <c r="F16" s="6">
        <v>1930000</v>
      </c>
      <c r="G16" s="25">
        <v>1930000</v>
      </c>
      <c r="H16" s="26">
        <v>1640000</v>
      </c>
      <c r="I16" s="24">
        <v>2237750</v>
      </c>
      <c r="J16" s="6">
        <v>2258309</v>
      </c>
      <c r="K16" s="25">
        <v>2366710</v>
      </c>
    </row>
    <row r="17" spans="1:11" ht="13.5">
      <c r="A17" s="22" t="s">
        <v>27</v>
      </c>
      <c r="B17" s="6">
        <v>235699602</v>
      </c>
      <c r="C17" s="6">
        <v>262057153</v>
      </c>
      <c r="D17" s="23">
        <v>303621932</v>
      </c>
      <c r="E17" s="24">
        <v>321125097</v>
      </c>
      <c r="F17" s="6">
        <v>362885173</v>
      </c>
      <c r="G17" s="25">
        <v>362885173</v>
      </c>
      <c r="H17" s="26">
        <v>276997322</v>
      </c>
      <c r="I17" s="24">
        <v>372761716</v>
      </c>
      <c r="J17" s="6">
        <v>376773260</v>
      </c>
      <c r="K17" s="25">
        <v>395163200</v>
      </c>
    </row>
    <row r="18" spans="1:11" ht="13.5">
      <c r="A18" s="33" t="s">
        <v>28</v>
      </c>
      <c r="B18" s="34">
        <f>SUM(B11:B17)</f>
        <v>1303100329</v>
      </c>
      <c r="C18" s="35">
        <f aca="true" t="shared" si="1" ref="C18:K18">SUM(C11:C17)</f>
        <v>1379749036</v>
      </c>
      <c r="D18" s="36">
        <f t="shared" si="1"/>
        <v>1581542275</v>
      </c>
      <c r="E18" s="34">
        <f t="shared" si="1"/>
        <v>1721631778</v>
      </c>
      <c r="F18" s="35">
        <f t="shared" si="1"/>
        <v>1795266206</v>
      </c>
      <c r="G18" s="37">
        <f t="shared" si="1"/>
        <v>1795266206</v>
      </c>
      <c r="H18" s="38">
        <f t="shared" si="1"/>
        <v>1555228234</v>
      </c>
      <c r="I18" s="34">
        <f t="shared" si="1"/>
        <v>1906279217</v>
      </c>
      <c r="J18" s="35">
        <f t="shared" si="1"/>
        <v>2001703508</v>
      </c>
      <c r="K18" s="37">
        <f t="shared" si="1"/>
        <v>2116812020</v>
      </c>
    </row>
    <row r="19" spans="1:11" ht="13.5">
      <c r="A19" s="33" t="s">
        <v>29</v>
      </c>
      <c r="B19" s="39">
        <f>+B10-B18</f>
        <v>13846679</v>
      </c>
      <c r="C19" s="40">
        <f aca="true" t="shared" si="2" ref="C19:K19">+C10-C18</f>
        <v>35587356</v>
      </c>
      <c r="D19" s="41">
        <f t="shared" si="2"/>
        <v>-68904490</v>
      </c>
      <c r="E19" s="39">
        <f t="shared" si="2"/>
        <v>-82772213</v>
      </c>
      <c r="F19" s="40">
        <f t="shared" si="2"/>
        <v>-139422009</v>
      </c>
      <c r="G19" s="42">
        <f t="shared" si="2"/>
        <v>-139422009</v>
      </c>
      <c r="H19" s="43">
        <f t="shared" si="2"/>
        <v>141741527</v>
      </c>
      <c r="I19" s="39">
        <f t="shared" si="2"/>
        <v>-129570852</v>
      </c>
      <c r="J19" s="40">
        <f t="shared" si="2"/>
        <v>-117170728</v>
      </c>
      <c r="K19" s="42">
        <f t="shared" si="2"/>
        <v>-101498085</v>
      </c>
    </row>
    <row r="20" spans="1:11" ht="25.5">
      <c r="A20" s="44" t="s">
        <v>30</v>
      </c>
      <c r="B20" s="45">
        <v>131703465</v>
      </c>
      <c r="C20" s="46">
        <v>52634862</v>
      </c>
      <c r="D20" s="47">
        <v>78361000</v>
      </c>
      <c r="E20" s="45">
        <v>85947360</v>
      </c>
      <c r="F20" s="46">
        <v>85947364</v>
      </c>
      <c r="G20" s="48">
        <v>85947364</v>
      </c>
      <c r="H20" s="49">
        <v>85261186</v>
      </c>
      <c r="I20" s="45">
        <v>125937000</v>
      </c>
      <c r="J20" s="46">
        <v>100890000</v>
      </c>
      <c r="K20" s="48">
        <v>103040000</v>
      </c>
    </row>
    <row r="21" spans="1:11" ht="63.75">
      <c r="A21" s="50" t="s">
        <v>96</v>
      </c>
      <c r="B21" s="51">
        <v>0</v>
      </c>
      <c r="C21" s="52">
        <v>5009917</v>
      </c>
      <c r="D21" s="53">
        <v>21911716</v>
      </c>
      <c r="E21" s="51">
        <v>14530000</v>
      </c>
      <c r="F21" s="52">
        <v>2154233</v>
      </c>
      <c r="G21" s="54">
        <v>2154233</v>
      </c>
      <c r="H21" s="55">
        <v>2844297</v>
      </c>
      <c r="I21" s="51">
        <v>3695971</v>
      </c>
      <c r="J21" s="52">
        <v>1856033</v>
      </c>
      <c r="K21" s="54">
        <v>2009761</v>
      </c>
    </row>
    <row r="22" spans="1:11" ht="25.5">
      <c r="A22" s="56" t="s">
        <v>97</v>
      </c>
      <c r="B22" s="57">
        <f>SUM(B19:B21)</f>
        <v>145550144</v>
      </c>
      <c r="C22" s="58">
        <f aca="true" t="shared" si="3" ref="C22:K22">SUM(C19:C21)</f>
        <v>93232135</v>
      </c>
      <c r="D22" s="59">
        <f t="shared" si="3"/>
        <v>31368226</v>
      </c>
      <c r="E22" s="57">
        <f t="shared" si="3"/>
        <v>17705147</v>
      </c>
      <c r="F22" s="58">
        <f t="shared" si="3"/>
        <v>-51320412</v>
      </c>
      <c r="G22" s="60">
        <f t="shared" si="3"/>
        <v>-51320412</v>
      </c>
      <c r="H22" s="61">
        <f t="shared" si="3"/>
        <v>229847010</v>
      </c>
      <c r="I22" s="57">
        <f t="shared" si="3"/>
        <v>62119</v>
      </c>
      <c r="J22" s="58">
        <f t="shared" si="3"/>
        <v>-14424695</v>
      </c>
      <c r="K22" s="60">
        <f t="shared" si="3"/>
        <v>3551676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145550144</v>
      </c>
      <c r="C24" s="40">
        <f aca="true" t="shared" si="4" ref="C24:K24">SUM(C22:C23)</f>
        <v>93232135</v>
      </c>
      <c r="D24" s="41">
        <f t="shared" si="4"/>
        <v>31368226</v>
      </c>
      <c r="E24" s="39">
        <f t="shared" si="4"/>
        <v>17705147</v>
      </c>
      <c r="F24" s="40">
        <f t="shared" si="4"/>
        <v>-51320412</v>
      </c>
      <c r="G24" s="42">
        <f t="shared" si="4"/>
        <v>-51320412</v>
      </c>
      <c r="H24" s="43">
        <f t="shared" si="4"/>
        <v>229847010</v>
      </c>
      <c r="I24" s="39">
        <f t="shared" si="4"/>
        <v>62119</v>
      </c>
      <c r="J24" s="40">
        <f t="shared" si="4"/>
        <v>-14424695</v>
      </c>
      <c r="K24" s="42">
        <f t="shared" si="4"/>
        <v>3551676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332842515</v>
      </c>
      <c r="C27" s="7">
        <v>268129046</v>
      </c>
      <c r="D27" s="69">
        <v>392205711</v>
      </c>
      <c r="E27" s="70">
        <v>462136912</v>
      </c>
      <c r="F27" s="7">
        <v>472255016</v>
      </c>
      <c r="G27" s="71">
        <v>472255016</v>
      </c>
      <c r="H27" s="72">
        <v>453008361</v>
      </c>
      <c r="I27" s="70">
        <v>682404230</v>
      </c>
      <c r="J27" s="7">
        <v>701991528</v>
      </c>
      <c r="K27" s="71">
        <v>681060815</v>
      </c>
    </row>
    <row r="28" spans="1:11" ht="13.5">
      <c r="A28" s="73" t="s">
        <v>34</v>
      </c>
      <c r="B28" s="6">
        <v>131343464</v>
      </c>
      <c r="C28" s="6">
        <v>52433062</v>
      </c>
      <c r="D28" s="23">
        <v>99122881</v>
      </c>
      <c r="E28" s="24">
        <v>88347360</v>
      </c>
      <c r="F28" s="6">
        <v>85947360</v>
      </c>
      <c r="G28" s="25">
        <v>85947360</v>
      </c>
      <c r="H28" s="26">
        <v>0</v>
      </c>
      <c r="I28" s="24">
        <v>122219500</v>
      </c>
      <c r="J28" s="6">
        <v>98747800</v>
      </c>
      <c r="K28" s="25">
        <v>100776000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108059080</v>
      </c>
      <c r="C30" s="6">
        <v>7328931</v>
      </c>
      <c r="D30" s="23">
        <v>26172200</v>
      </c>
      <c r="E30" s="24">
        <v>13980000</v>
      </c>
      <c r="F30" s="6">
        <v>149257359</v>
      </c>
      <c r="G30" s="25">
        <v>149257359</v>
      </c>
      <c r="H30" s="26">
        <v>0</v>
      </c>
      <c r="I30" s="24">
        <v>287800000</v>
      </c>
      <c r="J30" s="6">
        <v>340000000</v>
      </c>
      <c r="K30" s="25">
        <v>300000000</v>
      </c>
    </row>
    <row r="31" spans="1:11" ht="13.5">
      <c r="A31" s="22" t="s">
        <v>36</v>
      </c>
      <c r="B31" s="6">
        <v>93439971</v>
      </c>
      <c r="C31" s="6">
        <v>10138506</v>
      </c>
      <c r="D31" s="23">
        <v>12706665</v>
      </c>
      <c r="E31" s="24">
        <v>13386483</v>
      </c>
      <c r="F31" s="6">
        <v>237050297</v>
      </c>
      <c r="G31" s="25">
        <v>237050297</v>
      </c>
      <c r="H31" s="26">
        <v>0</v>
      </c>
      <c r="I31" s="24">
        <v>272384730</v>
      </c>
      <c r="J31" s="6">
        <v>263243728</v>
      </c>
      <c r="K31" s="25">
        <v>280284815</v>
      </c>
    </row>
    <row r="32" spans="1:11" ht="13.5">
      <c r="A32" s="33" t="s">
        <v>37</v>
      </c>
      <c r="B32" s="7">
        <f>SUM(B28:B31)</f>
        <v>332842515</v>
      </c>
      <c r="C32" s="7">
        <f aca="true" t="shared" si="5" ref="C32:K32">SUM(C28:C31)</f>
        <v>69900499</v>
      </c>
      <c r="D32" s="69">
        <f t="shared" si="5"/>
        <v>138001746</v>
      </c>
      <c r="E32" s="70">
        <f t="shared" si="5"/>
        <v>115713843</v>
      </c>
      <c r="F32" s="7">
        <f t="shared" si="5"/>
        <v>472255016</v>
      </c>
      <c r="G32" s="71">
        <f t="shared" si="5"/>
        <v>472255016</v>
      </c>
      <c r="H32" s="72">
        <f t="shared" si="5"/>
        <v>0</v>
      </c>
      <c r="I32" s="70">
        <f t="shared" si="5"/>
        <v>682404230</v>
      </c>
      <c r="J32" s="7">
        <f t="shared" si="5"/>
        <v>701991528</v>
      </c>
      <c r="K32" s="71">
        <f t="shared" si="5"/>
        <v>681060815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854195292</v>
      </c>
      <c r="C35" s="6">
        <v>955879254</v>
      </c>
      <c r="D35" s="23">
        <v>830185182</v>
      </c>
      <c r="E35" s="24">
        <v>-314889279</v>
      </c>
      <c r="F35" s="6">
        <v>642666115</v>
      </c>
      <c r="G35" s="25">
        <v>642666115</v>
      </c>
      <c r="H35" s="26">
        <v>744494268</v>
      </c>
      <c r="I35" s="24">
        <v>1156625196</v>
      </c>
      <c r="J35" s="6">
        <v>885905791</v>
      </c>
      <c r="K35" s="25">
        <v>877085841</v>
      </c>
    </row>
    <row r="36" spans="1:11" ht="13.5">
      <c r="A36" s="22" t="s">
        <v>40</v>
      </c>
      <c r="B36" s="6">
        <v>6262343946</v>
      </c>
      <c r="C36" s="6">
        <v>6364104163</v>
      </c>
      <c r="D36" s="23">
        <v>6682255710</v>
      </c>
      <c r="E36" s="24">
        <v>332594426</v>
      </c>
      <c r="F36" s="6">
        <v>6941772688</v>
      </c>
      <c r="G36" s="25">
        <v>6941772688</v>
      </c>
      <c r="H36" s="26">
        <v>6962838693</v>
      </c>
      <c r="I36" s="24">
        <v>6933679447</v>
      </c>
      <c r="J36" s="6">
        <v>7258077260</v>
      </c>
      <c r="K36" s="25">
        <v>7729266276</v>
      </c>
    </row>
    <row r="37" spans="1:11" ht="13.5">
      <c r="A37" s="22" t="s">
        <v>41</v>
      </c>
      <c r="B37" s="6">
        <v>280762313</v>
      </c>
      <c r="C37" s="6">
        <v>262223634</v>
      </c>
      <c r="D37" s="23">
        <v>264654688</v>
      </c>
      <c r="E37" s="24">
        <v>0</v>
      </c>
      <c r="F37" s="6">
        <v>198098147</v>
      </c>
      <c r="G37" s="25">
        <v>198098147</v>
      </c>
      <c r="H37" s="26">
        <v>250240112</v>
      </c>
      <c r="I37" s="24">
        <v>228359974</v>
      </c>
      <c r="J37" s="6">
        <v>504285871</v>
      </c>
      <c r="K37" s="25">
        <v>517529109</v>
      </c>
    </row>
    <row r="38" spans="1:11" ht="13.5">
      <c r="A38" s="22" t="s">
        <v>42</v>
      </c>
      <c r="B38" s="6">
        <v>189464078</v>
      </c>
      <c r="C38" s="6">
        <v>315965553</v>
      </c>
      <c r="D38" s="23">
        <v>452647782</v>
      </c>
      <c r="E38" s="24">
        <v>0</v>
      </c>
      <c r="F38" s="6">
        <v>646711782</v>
      </c>
      <c r="G38" s="25">
        <v>646711782</v>
      </c>
      <c r="H38" s="26">
        <v>425646231</v>
      </c>
      <c r="I38" s="24">
        <v>737667030</v>
      </c>
      <c r="J38" s="6">
        <v>837667030</v>
      </c>
      <c r="K38" s="25">
        <v>1237667030</v>
      </c>
    </row>
    <row r="39" spans="1:11" ht="13.5">
      <c r="A39" s="22" t="s">
        <v>43</v>
      </c>
      <c r="B39" s="6">
        <v>6646312847</v>
      </c>
      <c r="C39" s="6">
        <v>6648562146</v>
      </c>
      <c r="D39" s="23">
        <v>6763770255</v>
      </c>
      <c r="E39" s="24">
        <v>0</v>
      </c>
      <c r="F39" s="6">
        <v>6739628878</v>
      </c>
      <c r="G39" s="25">
        <v>6739628878</v>
      </c>
      <c r="H39" s="26">
        <v>6801543060</v>
      </c>
      <c r="I39" s="24">
        <v>7124277775</v>
      </c>
      <c r="J39" s="6">
        <v>6802030279</v>
      </c>
      <c r="K39" s="25">
        <v>6851155980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253077915</v>
      </c>
      <c r="C42" s="6">
        <v>1084836003</v>
      </c>
      <c r="D42" s="23">
        <v>1219000918</v>
      </c>
      <c r="E42" s="24">
        <v>361206216</v>
      </c>
      <c r="F42" s="6">
        <v>161230718</v>
      </c>
      <c r="G42" s="25">
        <v>161230718</v>
      </c>
      <c r="H42" s="26">
        <v>1289155439</v>
      </c>
      <c r="I42" s="24">
        <v>-134773312</v>
      </c>
      <c r="J42" s="6">
        <v>652010120</v>
      </c>
      <c r="K42" s="25">
        <v>496707556</v>
      </c>
    </row>
    <row r="43" spans="1:11" ht="13.5">
      <c r="A43" s="22" t="s">
        <v>46</v>
      </c>
      <c r="B43" s="6">
        <v>-244826585</v>
      </c>
      <c r="C43" s="6">
        <v>-272344034</v>
      </c>
      <c r="D43" s="23">
        <v>-352993296</v>
      </c>
      <c r="E43" s="24">
        <v>-462136912</v>
      </c>
      <c r="F43" s="6">
        <v>-472255016</v>
      </c>
      <c r="G43" s="25">
        <v>-472255016</v>
      </c>
      <c r="H43" s="26">
        <v>-491821152</v>
      </c>
      <c r="I43" s="24">
        <v>-201796501</v>
      </c>
      <c r="J43" s="6">
        <v>-66744100</v>
      </c>
      <c r="K43" s="25">
        <v>-70038600</v>
      </c>
    </row>
    <row r="44" spans="1:11" ht="13.5">
      <c r="A44" s="22" t="s">
        <v>47</v>
      </c>
      <c r="B44" s="6">
        <v>-4812993</v>
      </c>
      <c r="C44" s="6">
        <v>92148566</v>
      </c>
      <c r="D44" s="23">
        <v>139808423</v>
      </c>
      <c r="E44" s="24">
        <v>-73083287</v>
      </c>
      <c r="F44" s="6">
        <v>98936388</v>
      </c>
      <c r="G44" s="25">
        <v>98936388</v>
      </c>
      <c r="H44" s="26">
        <v>-68769572</v>
      </c>
      <c r="I44" s="24">
        <v>212724136</v>
      </c>
      <c r="J44" s="6">
        <v>102112086</v>
      </c>
      <c r="K44" s="25">
        <v>402213427</v>
      </c>
    </row>
    <row r="45" spans="1:11" ht="13.5">
      <c r="A45" s="33" t="s">
        <v>48</v>
      </c>
      <c r="B45" s="7">
        <v>83901579</v>
      </c>
      <c r="C45" s="7">
        <v>1470499734</v>
      </c>
      <c r="D45" s="69">
        <v>1671005560</v>
      </c>
      <c r="E45" s="70">
        <v>-174013983</v>
      </c>
      <c r="F45" s="7">
        <v>447988670</v>
      </c>
      <c r="G45" s="71">
        <v>447988670</v>
      </c>
      <c r="H45" s="72">
        <v>2127598955</v>
      </c>
      <c r="I45" s="70">
        <v>561185165</v>
      </c>
      <c r="J45" s="7">
        <v>856472646</v>
      </c>
      <c r="K45" s="71">
        <v>915616656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567034886</v>
      </c>
      <c r="C48" s="6">
        <v>663745236</v>
      </c>
      <c r="D48" s="23">
        <v>660568782</v>
      </c>
      <c r="E48" s="24">
        <v>-1558606484</v>
      </c>
      <c r="F48" s="6">
        <v>465456739</v>
      </c>
      <c r="G48" s="25">
        <v>465456739</v>
      </c>
      <c r="H48" s="26">
        <v>396466898</v>
      </c>
      <c r="I48" s="24">
        <v>979702269</v>
      </c>
      <c r="J48" s="6">
        <v>721981701</v>
      </c>
      <c r="K48" s="25">
        <v>705144146</v>
      </c>
    </row>
    <row r="49" spans="1:11" ht="13.5">
      <c r="A49" s="22" t="s">
        <v>51</v>
      </c>
      <c r="B49" s="6">
        <f>+B75</f>
        <v>57773936.45195903</v>
      </c>
      <c r="C49" s="6">
        <f aca="true" t="shared" si="6" ref="C49:K49">+C75</f>
        <v>58520686.44338684</v>
      </c>
      <c r="D49" s="23">
        <f t="shared" si="6"/>
        <v>73690557.1275978</v>
      </c>
      <c r="E49" s="24">
        <f t="shared" si="6"/>
        <v>-90869650.59911376</v>
      </c>
      <c r="F49" s="6">
        <f t="shared" si="6"/>
        <v>-29990576.79235378</v>
      </c>
      <c r="G49" s="25">
        <f t="shared" si="6"/>
        <v>-29990576.79235378</v>
      </c>
      <c r="H49" s="26">
        <f t="shared" si="6"/>
        <v>-49349179.345945716</v>
      </c>
      <c r="I49" s="24">
        <f t="shared" si="6"/>
        <v>-42170033.1564371</v>
      </c>
      <c r="J49" s="6">
        <f t="shared" si="6"/>
        <v>245050505.12316078</v>
      </c>
      <c r="K49" s="25">
        <f t="shared" si="6"/>
        <v>239569458.2354282</v>
      </c>
    </row>
    <row r="50" spans="1:11" ht="13.5">
      <c r="A50" s="33" t="s">
        <v>52</v>
      </c>
      <c r="B50" s="7">
        <f>+B48-B49</f>
        <v>509260949.548041</v>
      </c>
      <c r="C50" s="7">
        <f aca="true" t="shared" si="7" ref="C50:K50">+C48-C49</f>
        <v>605224549.5566132</v>
      </c>
      <c r="D50" s="69">
        <f t="shared" si="7"/>
        <v>586878224.8724022</v>
      </c>
      <c r="E50" s="70">
        <f t="shared" si="7"/>
        <v>-1467736833.4008863</v>
      </c>
      <c r="F50" s="7">
        <f t="shared" si="7"/>
        <v>495447315.79235375</v>
      </c>
      <c r="G50" s="71">
        <f t="shared" si="7"/>
        <v>495447315.79235375</v>
      </c>
      <c r="H50" s="72">
        <f t="shared" si="7"/>
        <v>445816077.3459457</v>
      </c>
      <c r="I50" s="70">
        <f t="shared" si="7"/>
        <v>1021872302.1564372</v>
      </c>
      <c r="J50" s="7">
        <f t="shared" si="7"/>
        <v>476931195.8768392</v>
      </c>
      <c r="K50" s="71">
        <f t="shared" si="7"/>
        <v>465574687.7645718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6262343948</v>
      </c>
      <c r="C53" s="6">
        <v>6364104163</v>
      </c>
      <c r="D53" s="23">
        <v>6682255710</v>
      </c>
      <c r="E53" s="24">
        <v>332594426</v>
      </c>
      <c r="F53" s="6">
        <v>6941772688</v>
      </c>
      <c r="G53" s="25">
        <v>6941772688</v>
      </c>
      <c r="H53" s="26">
        <v>6962838693</v>
      </c>
      <c r="I53" s="24">
        <v>6934429447</v>
      </c>
      <c r="J53" s="6">
        <v>6778219531</v>
      </c>
      <c r="K53" s="25">
        <v>6614161119</v>
      </c>
    </row>
    <row r="54" spans="1:11" ht="13.5">
      <c r="A54" s="22" t="s">
        <v>55</v>
      </c>
      <c r="B54" s="6">
        <v>160776927</v>
      </c>
      <c r="C54" s="6">
        <v>0</v>
      </c>
      <c r="D54" s="23">
        <v>194787982</v>
      </c>
      <c r="E54" s="24">
        <v>171562486</v>
      </c>
      <c r="F54" s="6">
        <v>212738040</v>
      </c>
      <c r="G54" s="25">
        <v>212738040</v>
      </c>
      <c r="H54" s="26">
        <v>171634255</v>
      </c>
      <c r="I54" s="24">
        <v>212738040</v>
      </c>
      <c r="J54" s="6">
        <v>222949469</v>
      </c>
      <c r="K54" s="25">
        <v>234097012</v>
      </c>
    </row>
    <row r="55" spans="1:11" ht="13.5">
      <c r="A55" s="22" t="s">
        <v>56</v>
      </c>
      <c r="B55" s="6">
        <v>80255888</v>
      </c>
      <c r="C55" s="6">
        <v>97886995</v>
      </c>
      <c r="D55" s="23">
        <v>146435765</v>
      </c>
      <c r="E55" s="24">
        <v>187726679</v>
      </c>
      <c r="F55" s="6">
        <v>172427938</v>
      </c>
      <c r="G55" s="25">
        <v>172427938</v>
      </c>
      <c r="H55" s="26">
        <v>161189990</v>
      </c>
      <c r="I55" s="24">
        <v>311539528</v>
      </c>
      <c r="J55" s="6">
        <v>367950327</v>
      </c>
      <c r="K55" s="25">
        <v>491687716</v>
      </c>
    </row>
    <row r="56" spans="1:11" ht="13.5">
      <c r="A56" s="22" t="s">
        <v>57</v>
      </c>
      <c r="B56" s="6">
        <v>73356507</v>
      </c>
      <c r="C56" s="6">
        <v>75271844</v>
      </c>
      <c r="D56" s="23">
        <v>74069943</v>
      </c>
      <c r="E56" s="24">
        <v>97057622</v>
      </c>
      <c r="F56" s="6">
        <v>96195734</v>
      </c>
      <c r="G56" s="25">
        <v>96195734</v>
      </c>
      <c r="H56" s="26">
        <v>79779039</v>
      </c>
      <c r="I56" s="24">
        <v>106219632</v>
      </c>
      <c r="J56" s="6">
        <v>112114205</v>
      </c>
      <c r="K56" s="25">
        <v>117495825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68734001</v>
      </c>
      <c r="C59" s="6">
        <v>75901518</v>
      </c>
      <c r="D59" s="23">
        <v>86376535</v>
      </c>
      <c r="E59" s="24">
        <v>95379152</v>
      </c>
      <c r="F59" s="6">
        <v>95379152</v>
      </c>
      <c r="G59" s="25">
        <v>95379152</v>
      </c>
      <c r="H59" s="26">
        <v>95379152</v>
      </c>
      <c r="I59" s="24">
        <v>100440790</v>
      </c>
      <c r="J59" s="6">
        <v>112491704</v>
      </c>
      <c r="K59" s="25">
        <v>118050138</v>
      </c>
    </row>
    <row r="60" spans="1:11" ht="13.5">
      <c r="A60" s="90" t="s">
        <v>60</v>
      </c>
      <c r="B60" s="6">
        <v>0</v>
      </c>
      <c r="C60" s="6">
        <v>15100966</v>
      </c>
      <c r="D60" s="23">
        <v>15423854</v>
      </c>
      <c r="E60" s="24">
        <v>22076584</v>
      </c>
      <c r="F60" s="6">
        <v>22076584</v>
      </c>
      <c r="G60" s="25">
        <v>22076584</v>
      </c>
      <c r="H60" s="26">
        <v>22076584</v>
      </c>
      <c r="I60" s="24">
        <v>24239412</v>
      </c>
      <c r="J60" s="6">
        <v>25499860</v>
      </c>
      <c r="K60" s="25">
        <v>27029876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7567</v>
      </c>
      <c r="F63" s="98">
        <v>7567</v>
      </c>
      <c r="G63" s="99">
        <v>7567</v>
      </c>
      <c r="H63" s="100">
        <v>7567</v>
      </c>
      <c r="I63" s="97">
        <v>7567</v>
      </c>
      <c r="J63" s="98">
        <v>7567</v>
      </c>
      <c r="K63" s="99">
        <v>7567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18825</v>
      </c>
      <c r="C65" s="98">
        <v>18825</v>
      </c>
      <c r="D65" s="99">
        <v>18825</v>
      </c>
      <c r="E65" s="97">
        <v>30711</v>
      </c>
      <c r="F65" s="98">
        <v>30711</v>
      </c>
      <c r="G65" s="99">
        <v>30711</v>
      </c>
      <c r="H65" s="100">
        <v>30711</v>
      </c>
      <c r="I65" s="97">
        <v>32247</v>
      </c>
      <c r="J65" s="98">
        <v>33859</v>
      </c>
      <c r="K65" s="99">
        <v>35552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0.9784895438793346</v>
      </c>
      <c r="C70" s="5">
        <f aca="true" t="shared" si="8" ref="C70:K70">IF(ISERROR(C71/C72),0,(C71/C72))</f>
        <v>0.7710227019394266</v>
      </c>
      <c r="D70" s="5">
        <f t="shared" si="8"/>
        <v>0.7244837287133413</v>
      </c>
      <c r="E70" s="5">
        <f t="shared" si="8"/>
        <v>0.0703019323162792</v>
      </c>
      <c r="F70" s="5">
        <f t="shared" si="8"/>
        <v>0.9844083680841927</v>
      </c>
      <c r="G70" s="5">
        <f t="shared" si="8"/>
        <v>0.9844083680841927</v>
      </c>
      <c r="H70" s="5">
        <f t="shared" si="8"/>
        <v>0.6702832995805983</v>
      </c>
      <c r="I70" s="5">
        <f t="shared" si="8"/>
        <v>1.0809672135645954</v>
      </c>
      <c r="J70" s="5">
        <f t="shared" si="8"/>
        <v>1.0127802739621516</v>
      </c>
      <c r="K70" s="5">
        <f t="shared" si="8"/>
        <v>1.0127894167623248</v>
      </c>
    </row>
    <row r="71" spans="1:11" ht="12.75" hidden="1">
      <c r="A71" s="2" t="s">
        <v>100</v>
      </c>
      <c r="B71" s="2">
        <f>+B83</f>
        <v>1100341701</v>
      </c>
      <c r="C71" s="2">
        <f aca="true" t="shared" si="9" ref="C71:K71">+C83</f>
        <v>927908803</v>
      </c>
      <c r="D71" s="2">
        <f t="shared" si="9"/>
        <v>923177865</v>
      </c>
      <c r="E71" s="2">
        <f t="shared" si="9"/>
        <v>97556216</v>
      </c>
      <c r="F71" s="2">
        <f t="shared" si="9"/>
        <v>1377086916</v>
      </c>
      <c r="G71" s="2">
        <f t="shared" si="9"/>
        <v>1377086916</v>
      </c>
      <c r="H71" s="2">
        <f t="shared" si="9"/>
        <v>971699308</v>
      </c>
      <c r="I71" s="2">
        <f t="shared" si="9"/>
        <v>1620723137</v>
      </c>
      <c r="J71" s="2">
        <f t="shared" si="9"/>
        <v>1603596838</v>
      </c>
      <c r="K71" s="2">
        <f t="shared" si="9"/>
        <v>1702334091</v>
      </c>
    </row>
    <row r="72" spans="1:11" ht="12.75" hidden="1">
      <c r="A72" s="2" t="s">
        <v>101</v>
      </c>
      <c r="B72" s="2">
        <f>+B77</f>
        <v>1124530873</v>
      </c>
      <c r="C72" s="2">
        <f aca="true" t="shared" si="10" ref="C72:K72">+C77</f>
        <v>1203477927</v>
      </c>
      <c r="D72" s="2">
        <f t="shared" si="10"/>
        <v>1274256175</v>
      </c>
      <c r="E72" s="2">
        <f t="shared" si="10"/>
        <v>1387674745</v>
      </c>
      <c r="F72" s="2">
        <f t="shared" si="10"/>
        <v>1398898019</v>
      </c>
      <c r="G72" s="2">
        <f t="shared" si="10"/>
        <v>1398898019</v>
      </c>
      <c r="H72" s="2">
        <f t="shared" si="10"/>
        <v>1449684497</v>
      </c>
      <c r="I72" s="2">
        <f t="shared" si="10"/>
        <v>1499326822</v>
      </c>
      <c r="J72" s="2">
        <f t="shared" si="10"/>
        <v>1583361050</v>
      </c>
      <c r="K72" s="2">
        <f t="shared" si="10"/>
        <v>1680837164</v>
      </c>
    </row>
    <row r="73" spans="1:11" ht="12.75" hidden="1">
      <c r="A73" s="2" t="s">
        <v>102</v>
      </c>
      <c r="B73" s="2">
        <f>+B74</f>
        <v>-191163590.16666675</v>
      </c>
      <c r="C73" s="2">
        <f aca="true" t="shared" si="11" ref="C73:K73">+(C78+C80+C81+C82)-(B78+B80+B81+B82)</f>
        <v>8490660</v>
      </c>
      <c r="D73" s="2">
        <f t="shared" si="11"/>
        <v>-7907823</v>
      </c>
      <c r="E73" s="2">
        <f t="shared" si="11"/>
        <v>1173619195</v>
      </c>
      <c r="F73" s="2">
        <f>+(F78+F80+F81+F82)-(D78+D80+D81+D82)</f>
        <v>10200785</v>
      </c>
      <c r="G73" s="2">
        <f>+(G78+G80+G81+G82)-(D78+D80+D81+D82)</f>
        <v>10200785</v>
      </c>
      <c r="H73" s="2">
        <f>+(H78+H80+H81+H82)-(D78+D80+D81+D82)</f>
        <v>178112159</v>
      </c>
      <c r="I73" s="2">
        <f>+(I78+I80+I81+I82)-(E78+E80+E81+E82)</f>
        <v>-1178179908</v>
      </c>
      <c r="J73" s="2">
        <f t="shared" si="11"/>
        <v>-16000769</v>
      </c>
      <c r="K73" s="2">
        <f t="shared" si="11"/>
        <v>5330377</v>
      </c>
    </row>
    <row r="74" spans="1:11" ht="12.75" hidden="1">
      <c r="A74" s="2" t="s">
        <v>103</v>
      </c>
      <c r="B74" s="2">
        <f>+TREND(C74:E74)</f>
        <v>-191163590.16666675</v>
      </c>
      <c r="C74" s="2">
        <f>+C73</f>
        <v>8490660</v>
      </c>
      <c r="D74" s="2">
        <f aca="true" t="shared" si="12" ref="D74:K74">+D73</f>
        <v>-7907823</v>
      </c>
      <c r="E74" s="2">
        <f t="shared" si="12"/>
        <v>1173619195</v>
      </c>
      <c r="F74" s="2">
        <f t="shared" si="12"/>
        <v>10200785</v>
      </c>
      <c r="G74" s="2">
        <f t="shared" si="12"/>
        <v>10200785</v>
      </c>
      <c r="H74" s="2">
        <f t="shared" si="12"/>
        <v>178112159</v>
      </c>
      <c r="I74" s="2">
        <f t="shared" si="12"/>
        <v>-1178179908</v>
      </c>
      <c r="J74" s="2">
        <f t="shared" si="12"/>
        <v>-16000769</v>
      </c>
      <c r="K74" s="2">
        <f t="shared" si="12"/>
        <v>5330377</v>
      </c>
    </row>
    <row r="75" spans="1:11" ht="12.75" hidden="1">
      <c r="A75" s="2" t="s">
        <v>104</v>
      </c>
      <c r="B75" s="2">
        <f>+B84-(((B80+B81+B78)*B70)-B79)</f>
        <v>57773936.45195903</v>
      </c>
      <c r="C75" s="2">
        <f aca="true" t="shared" si="13" ref="C75:K75">+C84-(((C80+C81+C78)*C70)-C79)</f>
        <v>58520686.44338684</v>
      </c>
      <c r="D75" s="2">
        <f t="shared" si="13"/>
        <v>73690557.1275978</v>
      </c>
      <c r="E75" s="2">
        <f t="shared" si="13"/>
        <v>-90869650.59911376</v>
      </c>
      <c r="F75" s="2">
        <f t="shared" si="13"/>
        <v>-29990576.79235378</v>
      </c>
      <c r="G75" s="2">
        <f t="shared" si="13"/>
        <v>-29990576.79235378</v>
      </c>
      <c r="H75" s="2">
        <f t="shared" si="13"/>
        <v>-49349179.345945716</v>
      </c>
      <c r="I75" s="2">
        <f t="shared" si="13"/>
        <v>-42170033.1564371</v>
      </c>
      <c r="J75" s="2">
        <f t="shared" si="13"/>
        <v>245050505.12316078</v>
      </c>
      <c r="K75" s="2">
        <f t="shared" si="13"/>
        <v>239569458.2354282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1124530873</v>
      </c>
      <c r="C77" s="3">
        <v>1203477927</v>
      </c>
      <c r="D77" s="3">
        <v>1274256175</v>
      </c>
      <c r="E77" s="3">
        <v>1387674745</v>
      </c>
      <c r="F77" s="3">
        <v>1398898019</v>
      </c>
      <c r="G77" s="3">
        <v>1398898019</v>
      </c>
      <c r="H77" s="3">
        <v>1449684497</v>
      </c>
      <c r="I77" s="3">
        <v>1499326822</v>
      </c>
      <c r="J77" s="3">
        <v>1583361050</v>
      </c>
      <c r="K77" s="3">
        <v>1680837164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173551698</v>
      </c>
      <c r="C79" s="3">
        <v>156317125</v>
      </c>
      <c r="D79" s="3">
        <v>159862400</v>
      </c>
      <c r="E79" s="3">
        <v>0</v>
      </c>
      <c r="F79" s="3">
        <v>97139068</v>
      </c>
      <c r="G79" s="3">
        <v>97139068</v>
      </c>
      <c r="H79" s="3">
        <v>149761540</v>
      </c>
      <c r="I79" s="3">
        <v>81472549</v>
      </c>
      <c r="J79" s="3">
        <v>344688504</v>
      </c>
      <c r="K79" s="3">
        <v>344606906</v>
      </c>
    </row>
    <row r="80" spans="1:11" ht="12.75" hidden="1">
      <c r="A80" s="1" t="s">
        <v>69</v>
      </c>
      <c r="B80" s="3">
        <v>78207627</v>
      </c>
      <c r="C80" s="3">
        <v>88401472</v>
      </c>
      <c r="D80" s="3">
        <v>88693290</v>
      </c>
      <c r="E80" s="3">
        <v>1292562631</v>
      </c>
      <c r="F80" s="3">
        <v>83649130</v>
      </c>
      <c r="G80" s="3">
        <v>83649130</v>
      </c>
      <c r="H80" s="3">
        <v>148829086</v>
      </c>
      <c r="I80" s="3">
        <v>77128986</v>
      </c>
      <c r="J80" s="3">
        <v>61819261</v>
      </c>
      <c r="K80" s="3">
        <v>67873868</v>
      </c>
    </row>
    <row r="81" spans="1:11" ht="12.75" hidden="1">
      <c r="A81" s="1" t="s">
        <v>70</v>
      </c>
      <c r="B81" s="3">
        <v>40115315</v>
      </c>
      <c r="C81" s="3">
        <v>38438423</v>
      </c>
      <c r="D81" s="3">
        <v>30249123</v>
      </c>
      <c r="E81" s="3">
        <v>0</v>
      </c>
      <c r="F81" s="3">
        <v>45494068</v>
      </c>
      <c r="G81" s="3">
        <v>45494068</v>
      </c>
      <c r="H81" s="3">
        <v>148225487</v>
      </c>
      <c r="I81" s="3">
        <v>37252450</v>
      </c>
      <c r="J81" s="3">
        <v>36561406</v>
      </c>
      <c r="K81" s="3">
        <v>35837176</v>
      </c>
    </row>
    <row r="82" spans="1:11" ht="12.75" hidden="1">
      <c r="A82" s="1" t="s">
        <v>71</v>
      </c>
      <c r="B82" s="3">
        <v>37657</v>
      </c>
      <c r="C82" s="3">
        <v>11364</v>
      </c>
      <c r="D82" s="3">
        <v>1023</v>
      </c>
      <c r="E82" s="3">
        <v>0</v>
      </c>
      <c r="F82" s="3">
        <v>1023</v>
      </c>
      <c r="G82" s="3">
        <v>1023</v>
      </c>
      <c r="H82" s="3">
        <v>1022</v>
      </c>
      <c r="I82" s="3">
        <v>1287</v>
      </c>
      <c r="J82" s="3">
        <v>1287</v>
      </c>
      <c r="K82" s="3">
        <v>1287</v>
      </c>
    </row>
    <row r="83" spans="1:11" ht="12.75" hidden="1">
      <c r="A83" s="1" t="s">
        <v>72</v>
      </c>
      <c r="B83" s="3">
        <v>1100341701</v>
      </c>
      <c r="C83" s="3">
        <v>927908803</v>
      </c>
      <c r="D83" s="3">
        <v>923177865</v>
      </c>
      <c r="E83" s="3">
        <v>97556216</v>
      </c>
      <c r="F83" s="3">
        <v>1377086916</v>
      </c>
      <c r="G83" s="3">
        <v>1377086916</v>
      </c>
      <c r="H83" s="3">
        <v>971699308</v>
      </c>
      <c r="I83" s="3">
        <v>1620723137</v>
      </c>
      <c r="J83" s="3">
        <v>1603596838</v>
      </c>
      <c r="K83" s="3">
        <v>1702334091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370132721</v>
      </c>
      <c r="C5" s="6">
        <v>466134060</v>
      </c>
      <c r="D5" s="23">
        <v>631718770</v>
      </c>
      <c r="E5" s="24">
        <v>642359999</v>
      </c>
      <c r="F5" s="6">
        <v>642359999</v>
      </c>
      <c r="G5" s="25">
        <v>642359999</v>
      </c>
      <c r="H5" s="26">
        <v>655813889</v>
      </c>
      <c r="I5" s="24">
        <v>680901599</v>
      </c>
      <c r="J5" s="6">
        <v>721755695</v>
      </c>
      <c r="K5" s="25">
        <v>765061036</v>
      </c>
    </row>
    <row r="6" spans="1:11" ht="13.5">
      <c r="A6" s="22" t="s">
        <v>19</v>
      </c>
      <c r="B6" s="6">
        <v>966313850</v>
      </c>
      <c r="C6" s="6">
        <v>1088909698</v>
      </c>
      <c r="D6" s="23">
        <v>1241828082</v>
      </c>
      <c r="E6" s="24">
        <v>1384976956</v>
      </c>
      <c r="F6" s="6">
        <v>1384976956</v>
      </c>
      <c r="G6" s="25">
        <v>1384976956</v>
      </c>
      <c r="H6" s="26">
        <v>1320617715</v>
      </c>
      <c r="I6" s="24">
        <v>1470537602</v>
      </c>
      <c r="J6" s="6">
        <v>1561385027</v>
      </c>
      <c r="K6" s="25">
        <v>1657845959</v>
      </c>
    </row>
    <row r="7" spans="1:11" ht="13.5">
      <c r="A7" s="22" t="s">
        <v>20</v>
      </c>
      <c r="B7" s="6">
        <v>2637910</v>
      </c>
      <c r="C7" s="6">
        <v>8581381</v>
      </c>
      <c r="D7" s="23">
        <v>7382508</v>
      </c>
      <c r="E7" s="24">
        <v>6328720</v>
      </c>
      <c r="F7" s="6">
        <v>6328720</v>
      </c>
      <c r="G7" s="25">
        <v>6328720</v>
      </c>
      <c r="H7" s="26">
        <v>5040807</v>
      </c>
      <c r="I7" s="24">
        <v>6328720</v>
      </c>
      <c r="J7" s="6">
        <v>6961592</v>
      </c>
      <c r="K7" s="25">
        <v>7657752</v>
      </c>
    </row>
    <row r="8" spans="1:11" ht="13.5">
      <c r="A8" s="22" t="s">
        <v>21</v>
      </c>
      <c r="B8" s="6">
        <v>509119084</v>
      </c>
      <c r="C8" s="6">
        <v>776203532</v>
      </c>
      <c r="D8" s="23">
        <v>816078321</v>
      </c>
      <c r="E8" s="24">
        <v>733561000</v>
      </c>
      <c r="F8" s="6">
        <v>734634000</v>
      </c>
      <c r="G8" s="25">
        <v>734634000</v>
      </c>
      <c r="H8" s="26">
        <v>732221853</v>
      </c>
      <c r="I8" s="24">
        <v>934350000</v>
      </c>
      <c r="J8" s="6">
        <v>874906000</v>
      </c>
      <c r="K8" s="25">
        <v>951778999</v>
      </c>
    </row>
    <row r="9" spans="1:11" ht="13.5">
      <c r="A9" s="22" t="s">
        <v>22</v>
      </c>
      <c r="B9" s="6">
        <v>112222459</v>
      </c>
      <c r="C9" s="6">
        <v>138129198</v>
      </c>
      <c r="D9" s="23">
        <v>148867936</v>
      </c>
      <c r="E9" s="24">
        <v>97340199</v>
      </c>
      <c r="F9" s="6">
        <v>306504199</v>
      </c>
      <c r="G9" s="25">
        <v>306504199</v>
      </c>
      <c r="H9" s="26">
        <v>139743006</v>
      </c>
      <c r="I9" s="24">
        <v>121374450</v>
      </c>
      <c r="J9" s="6">
        <v>128656919</v>
      </c>
      <c r="K9" s="25">
        <v>136376343</v>
      </c>
    </row>
    <row r="10" spans="1:11" ht="25.5">
      <c r="A10" s="27" t="s">
        <v>94</v>
      </c>
      <c r="B10" s="28">
        <f>SUM(B5:B9)</f>
        <v>1960426024</v>
      </c>
      <c r="C10" s="29">
        <f aca="true" t="shared" si="0" ref="C10:K10">SUM(C5:C9)</f>
        <v>2477957869</v>
      </c>
      <c r="D10" s="30">
        <f t="shared" si="0"/>
        <v>2845875617</v>
      </c>
      <c r="E10" s="28">
        <f t="shared" si="0"/>
        <v>2864566874</v>
      </c>
      <c r="F10" s="29">
        <f t="shared" si="0"/>
        <v>3074803874</v>
      </c>
      <c r="G10" s="31">
        <f t="shared" si="0"/>
        <v>3074803874</v>
      </c>
      <c r="H10" s="32">
        <f t="shared" si="0"/>
        <v>2853437270</v>
      </c>
      <c r="I10" s="28">
        <f t="shared" si="0"/>
        <v>3213492371</v>
      </c>
      <c r="J10" s="29">
        <f t="shared" si="0"/>
        <v>3293665233</v>
      </c>
      <c r="K10" s="31">
        <f t="shared" si="0"/>
        <v>3518720089</v>
      </c>
    </row>
    <row r="11" spans="1:11" ht="13.5">
      <c r="A11" s="22" t="s">
        <v>23</v>
      </c>
      <c r="B11" s="6">
        <v>592745078</v>
      </c>
      <c r="C11" s="6">
        <v>793706302</v>
      </c>
      <c r="D11" s="23">
        <v>936949475</v>
      </c>
      <c r="E11" s="24">
        <v>1010482794</v>
      </c>
      <c r="F11" s="6">
        <v>1010430434</v>
      </c>
      <c r="G11" s="25">
        <v>1010430434</v>
      </c>
      <c r="H11" s="26">
        <v>1046544835</v>
      </c>
      <c r="I11" s="24">
        <v>1086635464</v>
      </c>
      <c r="J11" s="6">
        <v>1109943428</v>
      </c>
      <c r="K11" s="25">
        <v>1192701684</v>
      </c>
    </row>
    <row r="12" spans="1:11" ht="13.5">
      <c r="A12" s="22" t="s">
        <v>24</v>
      </c>
      <c r="B12" s="6">
        <v>30680101</v>
      </c>
      <c r="C12" s="6">
        <v>38421820</v>
      </c>
      <c r="D12" s="23">
        <v>39466129</v>
      </c>
      <c r="E12" s="24">
        <v>43864650</v>
      </c>
      <c r="F12" s="6">
        <v>58864650</v>
      </c>
      <c r="G12" s="25">
        <v>58864650</v>
      </c>
      <c r="H12" s="26">
        <v>58515612</v>
      </c>
      <c r="I12" s="24">
        <v>63592877</v>
      </c>
      <c r="J12" s="6">
        <v>65261350</v>
      </c>
      <c r="K12" s="25">
        <v>67624421</v>
      </c>
    </row>
    <row r="13" spans="1:11" ht="13.5">
      <c r="A13" s="22" t="s">
        <v>95</v>
      </c>
      <c r="B13" s="6">
        <v>458860648</v>
      </c>
      <c r="C13" s="6">
        <v>502874480</v>
      </c>
      <c r="D13" s="23">
        <v>506580404</v>
      </c>
      <c r="E13" s="24">
        <v>545584877</v>
      </c>
      <c r="F13" s="6">
        <v>515497827</v>
      </c>
      <c r="G13" s="25">
        <v>515497827</v>
      </c>
      <c r="H13" s="26">
        <v>507856730</v>
      </c>
      <c r="I13" s="24">
        <v>516566578</v>
      </c>
      <c r="J13" s="6">
        <v>526897911</v>
      </c>
      <c r="K13" s="25">
        <v>547973826</v>
      </c>
    </row>
    <row r="14" spans="1:11" ht="13.5">
      <c r="A14" s="22" t="s">
        <v>25</v>
      </c>
      <c r="B14" s="6">
        <v>50042988</v>
      </c>
      <c r="C14" s="6">
        <v>66271741</v>
      </c>
      <c r="D14" s="23">
        <v>90665330</v>
      </c>
      <c r="E14" s="24">
        <v>45677147</v>
      </c>
      <c r="F14" s="6">
        <v>45677147</v>
      </c>
      <c r="G14" s="25">
        <v>45677147</v>
      </c>
      <c r="H14" s="26">
        <v>50275607</v>
      </c>
      <c r="I14" s="24">
        <v>27978354</v>
      </c>
      <c r="J14" s="6">
        <v>26345829</v>
      </c>
      <c r="K14" s="25">
        <v>19422487</v>
      </c>
    </row>
    <row r="15" spans="1:11" ht="13.5">
      <c r="A15" s="22" t="s">
        <v>26</v>
      </c>
      <c r="B15" s="6">
        <v>663975624</v>
      </c>
      <c r="C15" s="6">
        <v>753527657</v>
      </c>
      <c r="D15" s="23">
        <v>796643990</v>
      </c>
      <c r="E15" s="24">
        <v>893674318</v>
      </c>
      <c r="F15" s="6">
        <v>849207781</v>
      </c>
      <c r="G15" s="25">
        <v>849207781</v>
      </c>
      <c r="H15" s="26">
        <v>860673889</v>
      </c>
      <c r="I15" s="24">
        <v>903797757</v>
      </c>
      <c r="J15" s="6">
        <v>909015584</v>
      </c>
      <c r="K15" s="25">
        <v>980038362</v>
      </c>
    </row>
    <row r="16" spans="1:11" ht="13.5">
      <c r="A16" s="22" t="s">
        <v>21</v>
      </c>
      <c r="B16" s="6">
        <v>39270699</v>
      </c>
      <c r="C16" s="6">
        <v>31911684</v>
      </c>
      <c r="D16" s="23">
        <v>40204639</v>
      </c>
      <c r="E16" s="24">
        <v>32669592</v>
      </c>
      <c r="F16" s="6">
        <v>4521900</v>
      </c>
      <c r="G16" s="25">
        <v>4521900</v>
      </c>
      <c r="H16" s="26">
        <v>5134133</v>
      </c>
      <c r="I16" s="24">
        <v>2080000</v>
      </c>
      <c r="J16" s="6">
        <v>1320000</v>
      </c>
      <c r="K16" s="25">
        <v>1320000</v>
      </c>
    </row>
    <row r="17" spans="1:11" ht="13.5">
      <c r="A17" s="22" t="s">
        <v>27</v>
      </c>
      <c r="B17" s="6">
        <v>906138419</v>
      </c>
      <c r="C17" s="6">
        <v>922756110</v>
      </c>
      <c r="D17" s="23">
        <v>1064698489</v>
      </c>
      <c r="E17" s="24">
        <v>677973060</v>
      </c>
      <c r="F17" s="6">
        <v>740909408</v>
      </c>
      <c r="G17" s="25">
        <v>740909408</v>
      </c>
      <c r="H17" s="26">
        <v>902968832</v>
      </c>
      <c r="I17" s="24">
        <v>1018002306</v>
      </c>
      <c r="J17" s="6">
        <v>704921383</v>
      </c>
      <c r="K17" s="25">
        <v>664514110</v>
      </c>
    </row>
    <row r="18" spans="1:11" ht="13.5">
      <c r="A18" s="33" t="s">
        <v>28</v>
      </c>
      <c r="B18" s="34">
        <f>SUM(B11:B17)</f>
        <v>2741713557</v>
      </c>
      <c r="C18" s="35">
        <f aca="true" t="shared" si="1" ref="C18:K18">SUM(C11:C17)</f>
        <v>3109469794</v>
      </c>
      <c r="D18" s="36">
        <f t="shared" si="1"/>
        <v>3475208456</v>
      </c>
      <c r="E18" s="34">
        <f t="shared" si="1"/>
        <v>3249926438</v>
      </c>
      <c r="F18" s="35">
        <f t="shared" si="1"/>
        <v>3225109147</v>
      </c>
      <c r="G18" s="37">
        <f t="shared" si="1"/>
        <v>3225109147</v>
      </c>
      <c r="H18" s="38">
        <f t="shared" si="1"/>
        <v>3431969638</v>
      </c>
      <c r="I18" s="34">
        <f t="shared" si="1"/>
        <v>3618653336</v>
      </c>
      <c r="J18" s="35">
        <f t="shared" si="1"/>
        <v>3343705485</v>
      </c>
      <c r="K18" s="37">
        <f t="shared" si="1"/>
        <v>3473594890</v>
      </c>
    </row>
    <row r="19" spans="1:11" ht="13.5">
      <c r="A19" s="33" t="s">
        <v>29</v>
      </c>
      <c r="B19" s="39">
        <f>+B10-B18</f>
        <v>-781287533</v>
      </c>
      <c r="C19" s="40">
        <f aca="true" t="shared" si="2" ref="C19:K19">+C10-C18</f>
        <v>-631511925</v>
      </c>
      <c r="D19" s="41">
        <f t="shared" si="2"/>
        <v>-629332839</v>
      </c>
      <c r="E19" s="39">
        <f t="shared" si="2"/>
        <v>-385359564</v>
      </c>
      <c r="F19" s="40">
        <f t="shared" si="2"/>
        <v>-150305273</v>
      </c>
      <c r="G19" s="42">
        <f t="shared" si="2"/>
        <v>-150305273</v>
      </c>
      <c r="H19" s="43">
        <f t="shared" si="2"/>
        <v>-578532368</v>
      </c>
      <c r="I19" s="39">
        <f t="shared" si="2"/>
        <v>-405160965</v>
      </c>
      <c r="J19" s="40">
        <f t="shared" si="2"/>
        <v>-50040252</v>
      </c>
      <c r="K19" s="42">
        <f t="shared" si="2"/>
        <v>45125199</v>
      </c>
    </row>
    <row r="20" spans="1:11" ht="25.5">
      <c r="A20" s="44" t="s">
        <v>30</v>
      </c>
      <c r="B20" s="45">
        <v>629230211</v>
      </c>
      <c r="C20" s="46">
        <v>443779695</v>
      </c>
      <c r="D20" s="47">
        <v>418601204</v>
      </c>
      <c r="E20" s="45">
        <v>582682000</v>
      </c>
      <c r="F20" s="46">
        <v>688682000</v>
      </c>
      <c r="G20" s="48">
        <v>688682000</v>
      </c>
      <c r="H20" s="49">
        <v>438775001</v>
      </c>
      <c r="I20" s="45">
        <v>368087000</v>
      </c>
      <c r="J20" s="46">
        <v>408975000</v>
      </c>
      <c r="K20" s="48">
        <v>663632000</v>
      </c>
    </row>
    <row r="21" spans="1:11" ht="63.75">
      <c r="A21" s="50" t="s">
        <v>96</v>
      </c>
      <c r="B21" s="51">
        <v>0</v>
      </c>
      <c r="C21" s="52">
        <v>3242258</v>
      </c>
      <c r="D21" s="53">
        <v>11148491</v>
      </c>
      <c r="E21" s="51">
        <v>0</v>
      </c>
      <c r="F21" s="52">
        <v>0</v>
      </c>
      <c r="G21" s="54">
        <v>0</v>
      </c>
      <c r="H21" s="55">
        <v>186768</v>
      </c>
      <c r="I21" s="51">
        <v>0</v>
      </c>
      <c r="J21" s="52">
        <v>0</v>
      </c>
      <c r="K21" s="54">
        <v>0</v>
      </c>
    </row>
    <row r="22" spans="1:11" ht="25.5">
      <c r="A22" s="56" t="s">
        <v>97</v>
      </c>
      <c r="B22" s="57">
        <f>SUM(B19:B21)</f>
        <v>-152057322</v>
      </c>
      <c r="C22" s="58">
        <f aca="true" t="shared" si="3" ref="C22:K22">SUM(C19:C21)</f>
        <v>-184489972</v>
      </c>
      <c r="D22" s="59">
        <f t="shared" si="3"/>
        <v>-199583144</v>
      </c>
      <c r="E22" s="57">
        <f t="shared" si="3"/>
        <v>197322436</v>
      </c>
      <c r="F22" s="58">
        <f t="shared" si="3"/>
        <v>538376727</v>
      </c>
      <c r="G22" s="60">
        <f t="shared" si="3"/>
        <v>538376727</v>
      </c>
      <c r="H22" s="61">
        <f t="shared" si="3"/>
        <v>-139570599</v>
      </c>
      <c r="I22" s="57">
        <f t="shared" si="3"/>
        <v>-37073965</v>
      </c>
      <c r="J22" s="58">
        <f t="shared" si="3"/>
        <v>358934748</v>
      </c>
      <c r="K22" s="60">
        <f t="shared" si="3"/>
        <v>708757199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-152057322</v>
      </c>
      <c r="C24" s="40">
        <f aca="true" t="shared" si="4" ref="C24:K24">SUM(C22:C23)</f>
        <v>-184489972</v>
      </c>
      <c r="D24" s="41">
        <f t="shared" si="4"/>
        <v>-199583144</v>
      </c>
      <c r="E24" s="39">
        <f t="shared" si="4"/>
        <v>197322436</v>
      </c>
      <c r="F24" s="40">
        <f t="shared" si="4"/>
        <v>538376727</v>
      </c>
      <c r="G24" s="42">
        <f t="shared" si="4"/>
        <v>538376727</v>
      </c>
      <c r="H24" s="43">
        <f t="shared" si="4"/>
        <v>-139570599</v>
      </c>
      <c r="I24" s="39">
        <f t="shared" si="4"/>
        <v>-37073965</v>
      </c>
      <c r="J24" s="40">
        <f t="shared" si="4"/>
        <v>358934748</v>
      </c>
      <c r="K24" s="42">
        <f t="shared" si="4"/>
        <v>708757199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617698911</v>
      </c>
      <c r="C27" s="7">
        <v>100122791</v>
      </c>
      <c r="D27" s="69">
        <v>153181006</v>
      </c>
      <c r="E27" s="70">
        <v>682362001</v>
      </c>
      <c r="F27" s="7">
        <v>798743174</v>
      </c>
      <c r="G27" s="71">
        <v>798743174</v>
      </c>
      <c r="H27" s="72">
        <v>504396079</v>
      </c>
      <c r="I27" s="70">
        <v>410187000</v>
      </c>
      <c r="J27" s="7">
        <v>466975000</v>
      </c>
      <c r="K27" s="71">
        <v>750432000</v>
      </c>
    </row>
    <row r="28" spans="1:11" ht="13.5">
      <c r="A28" s="73" t="s">
        <v>34</v>
      </c>
      <c r="B28" s="6">
        <v>509262454</v>
      </c>
      <c r="C28" s="6">
        <v>87462249</v>
      </c>
      <c r="D28" s="23">
        <v>81736440</v>
      </c>
      <c r="E28" s="24">
        <v>580682001</v>
      </c>
      <c r="F28" s="6">
        <v>696681999</v>
      </c>
      <c r="G28" s="25">
        <v>696681999</v>
      </c>
      <c r="H28" s="26">
        <v>0</v>
      </c>
      <c r="I28" s="24">
        <v>368087000</v>
      </c>
      <c r="J28" s="6">
        <v>408975000</v>
      </c>
      <c r="K28" s="25">
        <v>663632000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108436459</v>
      </c>
      <c r="C31" s="6">
        <v>5320067</v>
      </c>
      <c r="D31" s="23">
        <v>75849591</v>
      </c>
      <c r="E31" s="24">
        <v>101680000</v>
      </c>
      <c r="F31" s="6">
        <v>102061175</v>
      </c>
      <c r="G31" s="25">
        <v>102061175</v>
      </c>
      <c r="H31" s="26">
        <v>0</v>
      </c>
      <c r="I31" s="24">
        <v>42100000</v>
      </c>
      <c r="J31" s="6">
        <v>58000000</v>
      </c>
      <c r="K31" s="25">
        <v>86800000</v>
      </c>
    </row>
    <row r="32" spans="1:11" ht="13.5">
      <c r="A32" s="33" t="s">
        <v>37</v>
      </c>
      <c r="B32" s="7">
        <f>SUM(B28:B31)</f>
        <v>617698913</v>
      </c>
      <c r="C32" s="7">
        <f aca="true" t="shared" si="5" ref="C32:K32">SUM(C28:C31)</f>
        <v>92782316</v>
      </c>
      <c r="D32" s="69">
        <f t="shared" si="5"/>
        <v>157586031</v>
      </c>
      <c r="E32" s="70">
        <f t="shared" si="5"/>
        <v>682362001</v>
      </c>
      <c r="F32" s="7">
        <f t="shared" si="5"/>
        <v>798743174</v>
      </c>
      <c r="G32" s="71">
        <f t="shared" si="5"/>
        <v>798743174</v>
      </c>
      <c r="H32" s="72">
        <f t="shared" si="5"/>
        <v>0</v>
      </c>
      <c r="I32" s="70">
        <f t="shared" si="5"/>
        <v>410187000</v>
      </c>
      <c r="J32" s="7">
        <f t="shared" si="5"/>
        <v>466975000</v>
      </c>
      <c r="K32" s="71">
        <f t="shared" si="5"/>
        <v>750432000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419068350</v>
      </c>
      <c r="C35" s="6">
        <v>-39002608</v>
      </c>
      <c r="D35" s="23">
        <v>571499819</v>
      </c>
      <c r="E35" s="24">
        <v>707017591</v>
      </c>
      <c r="F35" s="6">
        <v>862021926</v>
      </c>
      <c r="G35" s="25">
        <v>862021926</v>
      </c>
      <c r="H35" s="26">
        <v>603284513</v>
      </c>
      <c r="I35" s="24">
        <v>755318518</v>
      </c>
      <c r="J35" s="6">
        <v>994337046</v>
      </c>
      <c r="K35" s="25">
        <v>1231854800</v>
      </c>
    </row>
    <row r="36" spans="1:11" ht="13.5">
      <c r="A36" s="22" t="s">
        <v>40</v>
      </c>
      <c r="B36" s="6">
        <v>7589572452</v>
      </c>
      <c r="C36" s="6">
        <v>13721632</v>
      </c>
      <c r="D36" s="23">
        <v>7543169570</v>
      </c>
      <c r="E36" s="24">
        <v>7880129562</v>
      </c>
      <c r="F36" s="6">
        <v>7996510735</v>
      </c>
      <c r="G36" s="25">
        <v>7996510735</v>
      </c>
      <c r="H36" s="26">
        <v>7539785735</v>
      </c>
      <c r="I36" s="24">
        <v>7602570732</v>
      </c>
      <c r="J36" s="6">
        <v>7659358732</v>
      </c>
      <c r="K36" s="25">
        <v>7942815732</v>
      </c>
    </row>
    <row r="37" spans="1:11" ht="13.5">
      <c r="A37" s="22" t="s">
        <v>41</v>
      </c>
      <c r="B37" s="6">
        <v>1538622601</v>
      </c>
      <c r="C37" s="6">
        <v>247394938</v>
      </c>
      <c r="D37" s="23">
        <v>2087429151</v>
      </c>
      <c r="E37" s="24">
        <v>989855036</v>
      </c>
      <c r="F37" s="6">
        <v>1098105036</v>
      </c>
      <c r="G37" s="25">
        <v>1098105036</v>
      </c>
      <c r="H37" s="26">
        <v>2249661840</v>
      </c>
      <c r="I37" s="24">
        <v>1109415243</v>
      </c>
      <c r="J37" s="6">
        <v>1410780189</v>
      </c>
      <c r="K37" s="25">
        <v>1312172433</v>
      </c>
    </row>
    <row r="38" spans="1:11" ht="13.5">
      <c r="A38" s="22" t="s">
        <v>42</v>
      </c>
      <c r="B38" s="6">
        <v>597475994</v>
      </c>
      <c r="C38" s="6">
        <v>-1572198</v>
      </c>
      <c r="D38" s="23">
        <v>616071209</v>
      </c>
      <c r="E38" s="24">
        <v>528816885</v>
      </c>
      <c r="F38" s="6">
        <v>1350892875</v>
      </c>
      <c r="G38" s="25">
        <v>1350892875</v>
      </c>
      <c r="H38" s="26">
        <v>625041902</v>
      </c>
      <c r="I38" s="24">
        <v>528816885</v>
      </c>
      <c r="J38" s="6">
        <v>502869550</v>
      </c>
      <c r="K38" s="25">
        <v>470538658</v>
      </c>
    </row>
    <row r="39" spans="1:11" ht="13.5">
      <c r="A39" s="22" t="s">
        <v>43</v>
      </c>
      <c r="B39" s="6">
        <v>5872542207</v>
      </c>
      <c r="C39" s="6">
        <v>-86613793</v>
      </c>
      <c r="D39" s="23">
        <v>5411169023</v>
      </c>
      <c r="E39" s="24">
        <v>7068475232</v>
      </c>
      <c r="F39" s="6">
        <v>6415261749</v>
      </c>
      <c r="G39" s="25">
        <v>6415261749</v>
      </c>
      <c r="H39" s="26">
        <v>5268366469</v>
      </c>
      <c r="I39" s="24">
        <v>6756731087</v>
      </c>
      <c r="J39" s="6">
        <v>6381111291</v>
      </c>
      <c r="K39" s="25">
        <v>6683202242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612275610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7316607</v>
      </c>
      <c r="J42" s="6">
        <v>282096975</v>
      </c>
      <c r="K42" s="25">
        <v>549069836</v>
      </c>
    </row>
    <row r="43" spans="1:11" ht="13.5">
      <c r="A43" s="22" t="s">
        <v>46</v>
      </c>
      <c r="B43" s="6">
        <v>-610543825</v>
      </c>
      <c r="C43" s="6">
        <v>-1886306</v>
      </c>
      <c r="D43" s="23">
        <v>-645340</v>
      </c>
      <c r="E43" s="24">
        <v>2531646</v>
      </c>
      <c r="F43" s="6">
        <v>2531646</v>
      </c>
      <c r="G43" s="25">
        <v>2531646</v>
      </c>
      <c r="H43" s="26">
        <v>2601155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-4223078</v>
      </c>
      <c r="C44" s="6">
        <v>2326351</v>
      </c>
      <c r="D44" s="23">
        <v>39776558</v>
      </c>
      <c r="E44" s="24">
        <v>-2033687</v>
      </c>
      <c r="F44" s="6">
        <v>0</v>
      </c>
      <c r="G44" s="25">
        <v>0</v>
      </c>
      <c r="H44" s="26">
        <v>-42739664</v>
      </c>
      <c r="I44" s="24">
        <v>208495099</v>
      </c>
      <c r="J44" s="6">
        <v>176141329</v>
      </c>
      <c r="K44" s="25">
        <v>140550956</v>
      </c>
    </row>
    <row r="45" spans="1:11" ht="13.5">
      <c r="A45" s="33" t="s">
        <v>48</v>
      </c>
      <c r="B45" s="7">
        <v>23864280</v>
      </c>
      <c r="C45" s="7">
        <v>8052122</v>
      </c>
      <c r="D45" s="69">
        <v>131830727</v>
      </c>
      <c r="E45" s="70">
        <v>497959</v>
      </c>
      <c r="F45" s="7">
        <v>2531646</v>
      </c>
      <c r="G45" s="71">
        <v>2531646</v>
      </c>
      <c r="H45" s="72">
        <v>252208761</v>
      </c>
      <c r="I45" s="70">
        <v>215811706</v>
      </c>
      <c r="J45" s="7">
        <v>458238304</v>
      </c>
      <c r="K45" s="71">
        <v>689620792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41124424</v>
      </c>
      <c r="C48" s="6">
        <v>75859145</v>
      </c>
      <c r="D48" s="23">
        <v>126050816</v>
      </c>
      <c r="E48" s="24">
        <v>86697697</v>
      </c>
      <c r="F48" s="6">
        <v>148202032</v>
      </c>
      <c r="G48" s="25">
        <v>148202032</v>
      </c>
      <c r="H48" s="26">
        <v>77566409</v>
      </c>
      <c r="I48" s="24">
        <v>215046736</v>
      </c>
      <c r="J48" s="6">
        <v>457458034</v>
      </c>
      <c r="K48" s="25">
        <v>688824918</v>
      </c>
    </row>
    <row r="49" spans="1:11" ht="13.5">
      <c r="A49" s="22" t="s">
        <v>51</v>
      </c>
      <c r="B49" s="6">
        <f>+B75</f>
        <v>1137993003.4438653</v>
      </c>
      <c r="C49" s="6">
        <f aca="true" t="shared" si="6" ref="C49:K49">+C75</f>
        <v>194293338</v>
      </c>
      <c r="D49" s="23">
        <f t="shared" si="6"/>
        <v>1954417084</v>
      </c>
      <c r="E49" s="24">
        <f t="shared" si="6"/>
        <v>892974567</v>
      </c>
      <c r="F49" s="6">
        <f t="shared" si="6"/>
        <v>1001224567</v>
      </c>
      <c r="G49" s="25">
        <f t="shared" si="6"/>
        <v>1001224567</v>
      </c>
      <c r="H49" s="26">
        <f t="shared" si="6"/>
        <v>2132307135</v>
      </c>
      <c r="I49" s="24">
        <f t="shared" si="6"/>
        <v>998312400.1673524</v>
      </c>
      <c r="J49" s="6">
        <f t="shared" si="6"/>
        <v>1239177893.1626527</v>
      </c>
      <c r="K49" s="25">
        <f t="shared" si="6"/>
        <v>1087267822.849395</v>
      </c>
    </row>
    <row r="50" spans="1:11" ht="13.5">
      <c r="A50" s="33" t="s">
        <v>52</v>
      </c>
      <c r="B50" s="7">
        <f>+B48-B49</f>
        <v>-1096868579.4438653</v>
      </c>
      <c r="C50" s="7">
        <f aca="true" t="shared" si="7" ref="C50:K50">+C48-C49</f>
        <v>-118434193</v>
      </c>
      <c r="D50" s="69">
        <f t="shared" si="7"/>
        <v>-1828366268</v>
      </c>
      <c r="E50" s="70">
        <f t="shared" si="7"/>
        <v>-806276870</v>
      </c>
      <c r="F50" s="7">
        <f t="shared" si="7"/>
        <v>-853022535</v>
      </c>
      <c r="G50" s="71">
        <f t="shared" si="7"/>
        <v>-853022535</v>
      </c>
      <c r="H50" s="72">
        <f t="shared" si="7"/>
        <v>-2054740726</v>
      </c>
      <c r="I50" s="70">
        <f t="shared" si="7"/>
        <v>-783265664.1673524</v>
      </c>
      <c r="J50" s="7">
        <f t="shared" si="7"/>
        <v>-781719859.1626527</v>
      </c>
      <c r="K50" s="71">
        <f t="shared" si="7"/>
        <v>-398442904.84939504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7569906895</v>
      </c>
      <c r="C53" s="6">
        <v>-156120524</v>
      </c>
      <c r="D53" s="23">
        <v>6469293709</v>
      </c>
      <c r="E53" s="24">
        <v>7880129562</v>
      </c>
      <c r="F53" s="6">
        <v>7996510735</v>
      </c>
      <c r="G53" s="25">
        <v>7996510735</v>
      </c>
      <c r="H53" s="26">
        <v>6465840365</v>
      </c>
      <c r="I53" s="24">
        <v>7602570732</v>
      </c>
      <c r="J53" s="6">
        <v>7659358732</v>
      </c>
      <c r="K53" s="25">
        <v>7942815732</v>
      </c>
    </row>
    <row r="54" spans="1:11" ht="13.5">
      <c r="A54" s="22" t="s">
        <v>55</v>
      </c>
      <c r="B54" s="6">
        <v>458860648</v>
      </c>
      <c r="C54" s="6">
        <v>0</v>
      </c>
      <c r="D54" s="23">
        <v>506580404</v>
      </c>
      <c r="E54" s="24">
        <v>545584877</v>
      </c>
      <c r="F54" s="6">
        <v>515497827</v>
      </c>
      <c r="G54" s="25">
        <v>515497827</v>
      </c>
      <c r="H54" s="26">
        <v>507856730</v>
      </c>
      <c r="I54" s="24">
        <v>516566578</v>
      </c>
      <c r="J54" s="6">
        <v>526897911</v>
      </c>
      <c r="K54" s="25">
        <v>547973826</v>
      </c>
    </row>
    <row r="55" spans="1:11" ht="13.5">
      <c r="A55" s="22" t="s">
        <v>56</v>
      </c>
      <c r="B55" s="6">
        <v>527504468</v>
      </c>
      <c r="C55" s="6">
        <v>29299263</v>
      </c>
      <c r="D55" s="23">
        <v>32419032</v>
      </c>
      <c r="E55" s="24">
        <v>223557219</v>
      </c>
      <c r="F55" s="6">
        <v>341415476</v>
      </c>
      <c r="G55" s="25">
        <v>341415476</v>
      </c>
      <c r="H55" s="26">
        <v>213435089</v>
      </c>
      <c r="I55" s="24">
        <v>111200000</v>
      </c>
      <c r="J55" s="6">
        <v>119575000</v>
      </c>
      <c r="K55" s="25">
        <v>459170000</v>
      </c>
    </row>
    <row r="56" spans="1:11" ht="13.5">
      <c r="A56" s="22" t="s">
        <v>57</v>
      </c>
      <c r="B56" s="6">
        <v>0</v>
      </c>
      <c r="C56" s="6">
        <v>41568400</v>
      </c>
      <c r="D56" s="23">
        <v>3901891</v>
      </c>
      <c r="E56" s="24">
        <v>14657344</v>
      </c>
      <c r="F56" s="6">
        <v>7579828</v>
      </c>
      <c r="G56" s="25">
        <v>7579828</v>
      </c>
      <c r="H56" s="26">
        <v>7205851</v>
      </c>
      <c r="I56" s="24">
        <v>175388878</v>
      </c>
      <c r="J56" s="6">
        <v>121584991</v>
      </c>
      <c r="K56" s="25">
        <v>103015341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0.889540679136271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0.0032762470320318194</v>
      </c>
      <c r="J70" s="5">
        <f t="shared" si="8"/>
        <v>0.1190364476944818</v>
      </c>
      <c r="K70" s="5">
        <f t="shared" si="8"/>
        <v>0.21833495219309307</v>
      </c>
    </row>
    <row r="71" spans="1:11" ht="12.75" hidden="1">
      <c r="A71" s="2" t="s">
        <v>100</v>
      </c>
      <c r="B71" s="2">
        <f>+B83</f>
        <v>1265875572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7316607</v>
      </c>
      <c r="J71" s="2">
        <f t="shared" si="9"/>
        <v>282096975</v>
      </c>
      <c r="K71" s="2">
        <f t="shared" si="9"/>
        <v>549069836</v>
      </c>
    </row>
    <row r="72" spans="1:11" ht="12.75" hidden="1">
      <c r="A72" s="2" t="s">
        <v>101</v>
      </c>
      <c r="B72" s="2">
        <f>+B77</f>
        <v>1423066535</v>
      </c>
      <c r="C72" s="2">
        <f aca="true" t="shared" si="10" ref="C72:K72">+C77</f>
        <v>1650263483</v>
      </c>
      <c r="D72" s="2">
        <f t="shared" si="10"/>
        <v>1995386323</v>
      </c>
      <c r="E72" s="2">
        <f t="shared" si="10"/>
        <v>2097332312</v>
      </c>
      <c r="F72" s="2">
        <f t="shared" si="10"/>
        <v>2296496312</v>
      </c>
      <c r="G72" s="2">
        <f t="shared" si="10"/>
        <v>2296496312</v>
      </c>
      <c r="H72" s="2">
        <f t="shared" si="10"/>
        <v>2072409153</v>
      </c>
      <c r="I72" s="2">
        <f t="shared" si="10"/>
        <v>2233228120</v>
      </c>
      <c r="J72" s="2">
        <f t="shared" si="10"/>
        <v>2369836974</v>
      </c>
      <c r="K72" s="2">
        <f t="shared" si="10"/>
        <v>2514805030</v>
      </c>
    </row>
    <row r="73" spans="1:11" ht="12.75" hidden="1">
      <c r="A73" s="2" t="s">
        <v>102</v>
      </c>
      <c r="B73" s="2">
        <f>+B74</f>
        <v>-221394756.3333333</v>
      </c>
      <c r="C73" s="2">
        <f aca="true" t="shared" si="11" ref="C73:K73">+(C78+C80+C81+C82)-(B78+B80+B81+B82)</f>
        <v>-410186193</v>
      </c>
      <c r="D73" s="2">
        <f t="shared" si="11"/>
        <v>451296743</v>
      </c>
      <c r="E73" s="2">
        <f t="shared" si="11"/>
        <v>180031059</v>
      </c>
      <c r="F73" s="2">
        <f>+(F78+F80+F81+F82)-(D78+D80+D81+D82)</f>
        <v>273531059</v>
      </c>
      <c r="G73" s="2">
        <f>+(G78+G80+G81+G82)-(D78+D80+D81+D82)</f>
        <v>273531059</v>
      </c>
      <c r="H73" s="2">
        <f>+(H78+H80+H81+H82)-(D78+D80+D81+D82)</f>
        <v>71647904</v>
      </c>
      <c r="I73" s="2">
        <f>+(I78+I80+I81+I82)-(E78+E80+E81+E82)</f>
        <v>-81020755</v>
      </c>
      <c r="J73" s="2">
        <f t="shared" si="11"/>
        <v>-4005534</v>
      </c>
      <c r="K73" s="2">
        <f t="shared" si="11"/>
        <v>5519722</v>
      </c>
    </row>
    <row r="74" spans="1:11" ht="12.75" hidden="1">
      <c r="A74" s="2" t="s">
        <v>103</v>
      </c>
      <c r="B74" s="2">
        <f>+TREND(C74:E74)</f>
        <v>-221394756.3333333</v>
      </c>
      <c r="C74" s="2">
        <f>+C73</f>
        <v>-410186193</v>
      </c>
      <c r="D74" s="2">
        <f aca="true" t="shared" si="12" ref="D74:K74">+D73</f>
        <v>451296743</v>
      </c>
      <c r="E74" s="2">
        <f t="shared" si="12"/>
        <v>180031059</v>
      </c>
      <c r="F74" s="2">
        <f t="shared" si="12"/>
        <v>273531059</v>
      </c>
      <c r="G74" s="2">
        <f t="shared" si="12"/>
        <v>273531059</v>
      </c>
      <c r="H74" s="2">
        <f t="shared" si="12"/>
        <v>71647904</v>
      </c>
      <c r="I74" s="2">
        <f t="shared" si="12"/>
        <v>-81020755</v>
      </c>
      <c r="J74" s="2">
        <f t="shared" si="12"/>
        <v>-4005534</v>
      </c>
      <c r="K74" s="2">
        <f t="shared" si="12"/>
        <v>5519722</v>
      </c>
    </row>
    <row r="75" spans="1:11" ht="12.75" hidden="1">
      <c r="A75" s="2" t="s">
        <v>104</v>
      </c>
      <c r="B75" s="2">
        <f>+B84-(((B80+B81+B78)*B70)-B79)</f>
        <v>1137993003.4438653</v>
      </c>
      <c r="C75" s="2">
        <f aca="true" t="shared" si="13" ref="C75:K75">+C84-(((C80+C81+C78)*C70)-C79)</f>
        <v>194293338</v>
      </c>
      <c r="D75" s="2">
        <f t="shared" si="13"/>
        <v>1954417084</v>
      </c>
      <c r="E75" s="2">
        <f t="shared" si="13"/>
        <v>892974567</v>
      </c>
      <c r="F75" s="2">
        <f t="shared" si="13"/>
        <v>1001224567</v>
      </c>
      <c r="G75" s="2">
        <f t="shared" si="13"/>
        <v>1001224567</v>
      </c>
      <c r="H75" s="2">
        <f t="shared" si="13"/>
        <v>2132307135</v>
      </c>
      <c r="I75" s="2">
        <f t="shared" si="13"/>
        <v>998312400.1673524</v>
      </c>
      <c r="J75" s="2">
        <f t="shared" si="13"/>
        <v>1239177893.1626527</v>
      </c>
      <c r="K75" s="2">
        <f t="shared" si="13"/>
        <v>1087267822.849395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1423066535</v>
      </c>
      <c r="C77" s="3">
        <v>1650263483</v>
      </c>
      <c r="D77" s="3">
        <v>1995386323</v>
      </c>
      <c r="E77" s="3">
        <v>2097332312</v>
      </c>
      <c r="F77" s="3">
        <v>2296496312</v>
      </c>
      <c r="G77" s="3">
        <v>2296496312</v>
      </c>
      <c r="H77" s="3">
        <v>2072409153</v>
      </c>
      <c r="I77" s="3">
        <v>2233228120</v>
      </c>
      <c r="J77" s="3">
        <v>2369836974</v>
      </c>
      <c r="K77" s="3">
        <v>2514805030</v>
      </c>
    </row>
    <row r="78" spans="1:11" ht="12.75" hidden="1">
      <c r="A78" s="1" t="s">
        <v>67</v>
      </c>
      <c r="B78" s="3">
        <v>2405412</v>
      </c>
      <c r="C78" s="3">
        <v>748807</v>
      </c>
      <c r="D78" s="3">
        <v>2531547</v>
      </c>
      <c r="E78" s="3">
        <v>0</v>
      </c>
      <c r="F78" s="3">
        <v>0</v>
      </c>
      <c r="G78" s="3">
        <v>0</v>
      </c>
      <c r="H78" s="3">
        <v>2601055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1475774223</v>
      </c>
      <c r="C79" s="3">
        <v>194293338</v>
      </c>
      <c r="D79" s="3">
        <v>1954417084</v>
      </c>
      <c r="E79" s="3">
        <v>892974567</v>
      </c>
      <c r="F79" s="3">
        <v>1001224567</v>
      </c>
      <c r="G79" s="3">
        <v>1001224567</v>
      </c>
      <c r="H79" s="3">
        <v>2132307135</v>
      </c>
      <c r="I79" s="3">
        <v>1000000000</v>
      </c>
      <c r="J79" s="3">
        <v>1300000000</v>
      </c>
      <c r="K79" s="3">
        <v>1200000000</v>
      </c>
    </row>
    <row r="80" spans="1:11" ht="12.75" hidden="1">
      <c r="A80" s="1" t="s">
        <v>69</v>
      </c>
      <c r="B80" s="3">
        <v>142084555</v>
      </c>
      <c r="C80" s="3">
        <v>-12268750</v>
      </c>
      <c r="D80" s="3">
        <v>298935777</v>
      </c>
      <c r="E80" s="3">
        <v>421464814</v>
      </c>
      <c r="F80" s="3">
        <v>514964814</v>
      </c>
      <c r="G80" s="3">
        <v>514964814</v>
      </c>
      <c r="H80" s="3">
        <v>192087572</v>
      </c>
      <c r="I80" s="3">
        <v>286473948</v>
      </c>
      <c r="J80" s="3">
        <v>275467244</v>
      </c>
      <c r="K80" s="3">
        <v>273775761</v>
      </c>
    </row>
    <row r="81" spans="1:11" ht="12.75" hidden="1">
      <c r="A81" s="1" t="s">
        <v>70</v>
      </c>
      <c r="B81" s="3">
        <v>235235466</v>
      </c>
      <c r="C81" s="3">
        <v>-19334956</v>
      </c>
      <c r="D81" s="3">
        <v>118692581</v>
      </c>
      <c r="E81" s="3">
        <v>174883404</v>
      </c>
      <c r="F81" s="3">
        <v>174883404</v>
      </c>
      <c r="G81" s="3">
        <v>174883404</v>
      </c>
      <c r="H81" s="3">
        <v>297124666</v>
      </c>
      <c r="I81" s="3">
        <v>228627574</v>
      </c>
      <c r="J81" s="3">
        <v>235486401</v>
      </c>
      <c r="K81" s="3">
        <v>242550993</v>
      </c>
    </row>
    <row r="82" spans="1:11" ht="12.75" hidden="1">
      <c r="A82" s="1" t="s">
        <v>71</v>
      </c>
      <c r="B82" s="3">
        <v>0</v>
      </c>
      <c r="C82" s="3">
        <v>394139</v>
      </c>
      <c r="D82" s="3">
        <v>676078</v>
      </c>
      <c r="E82" s="3">
        <v>4518824</v>
      </c>
      <c r="F82" s="3">
        <v>4518824</v>
      </c>
      <c r="G82" s="3">
        <v>4518824</v>
      </c>
      <c r="H82" s="3">
        <v>670594</v>
      </c>
      <c r="I82" s="3">
        <v>4744765</v>
      </c>
      <c r="J82" s="3">
        <v>4887108</v>
      </c>
      <c r="K82" s="3">
        <v>5033721</v>
      </c>
    </row>
    <row r="83" spans="1:11" ht="12.75" hidden="1">
      <c r="A83" s="1" t="s">
        <v>72</v>
      </c>
      <c r="B83" s="3">
        <v>1265875572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7316607</v>
      </c>
      <c r="J83" s="3">
        <v>282096975</v>
      </c>
      <c r="K83" s="3">
        <v>549069836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455092335</v>
      </c>
      <c r="C5" s="6">
        <v>509454065</v>
      </c>
      <c r="D5" s="23">
        <v>512886361</v>
      </c>
      <c r="E5" s="24">
        <v>578654168</v>
      </c>
      <c r="F5" s="6">
        <v>558654168</v>
      </c>
      <c r="G5" s="25">
        <v>558654168</v>
      </c>
      <c r="H5" s="26">
        <v>555073411</v>
      </c>
      <c r="I5" s="24">
        <v>584107613</v>
      </c>
      <c r="J5" s="6">
        <v>628700370</v>
      </c>
      <c r="K5" s="25">
        <v>672297434</v>
      </c>
    </row>
    <row r="6" spans="1:11" ht="13.5">
      <c r="A6" s="22" t="s">
        <v>19</v>
      </c>
      <c r="B6" s="6">
        <v>951040229</v>
      </c>
      <c r="C6" s="6">
        <v>1005887507</v>
      </c>
      <c r="D6" s="23">
        <v>905350099</v>
      </c>
      <c r="E6" s="24">
        <v>1172984064</v>
      </c>
      <c r="F6" s="6">
        <v>1087798399</v>
      </c>
      <c r="G6" s="25">
        <v>1087798399</v>
      </c>
      <c r="H6" s="26">
        <v>1049129003</v>
      </c>
      <c r="I6" s="24">
        <v>1170018205</v>
      </c>
      <c r="J6" s="6">
        <v>1238828082</v>
      </c>
      <c r="K6" s="25">
        <v>1326790167</v>
      </c>
    </row>
    <row r="7" spans="1:11" ht="13.5">
      <c r="A7" s="22" t="s">
        <v>20</v>
      </c>
      <c r="B7" s="6">
        <v>21576378</v>
      </c>
      <c r="C7" s="6">
        <v>18700351</v>
      </c>
      <c r="D7" s="23">
        <v>10001619</v>
      </c>
      <c r="E7" s="24">
        <v>15000000</v>
      </c>
      <c r="F7" s="6">
        <v>7500000</v>
      </c>
      <c r="G7" s="25">
        <v>7500000</v>
      </c>
      <c r="H7" s="26">
        <v>5502609</v>
      </c>
      <c r="I7" s="24">
        <v>10000000</v>
      </c>
      <c r="J7" s="6">
        <v>13000000</v>
      </c>
      <c r="K7" s="25">
        <v>15000000</v>
      </c>
    </row>
    <row r="8" spans="1:11" ht="13.5">
      <c r="A8" s="22" t="s">
        <v>21</v>
      </c>
      <c r="B8" s="6">
        <v>165337222</v>
      </c>
      <c r="C8" s="6">
        <v>172480334</v>
      </c>
      <c r="D8" s="23">
        <v>192109752</v>
      </c>
      <c r="E8" s="24">
        <v>230509000</v>
      </c>
      <c r="F8" s="6">
        <v>233287000</v>
      </c>
      <c r="G8" s="25">
        <v>233287000</v>
      </c>
      <c r="H8" s="26">
        <v>214815311</v>
      </c>
      <c r="I8" s="24">
        <v>224542000</v>
      </c>
      <c r="J8" s="6">
        <v>239418000</v>
      </c>
      <c r="K8" s="25">
        <v>257397400</v>
      </c>
    </row>
    <row r="9" spans="1:11" ht="13.5">
      <c r="A9" s="22" t="s">
        <v>22</v>
      </c>
      <c r="B9" s="6">
        <v>198630221</v>
      </c>
      <c r="C9" s="6">
        <v>242558960</v>
      </c>
      <c r="D9" s="23">
        <v>213285720</v>
      </c>
      <c r="E9" s="24">
        <v>206464500</v>
      </c>
      <c r="F9" s="6">
        <v>217645500</v>
      </c>
      <c r="G9" s="25">
        <v>217645500</v>
      </c>
      <c r="H9" s="26">
        <v>218622839</v>
      </c>
      <c r="I9" s="24">
        <v>223893400</v>
      </c>
      <c r="J9" s="6">
        <v>228053358</v>
      </c>
      <c r="K9" s="25">
        <v>226893231</v>
      </c>
    </row>
    <row r="10" spans="1:11" ht="25.5">
      <c r="A10" s="27" t="s">
        <v>94</v>
      </c>
      <c r="B10" s="28">
        <f>SUM(B5:B9)</f>
        <v>1791676385</v>
      </c>
      <c r="C10" s="29">
        <f aca="true" t="shared" si="0" ref="C10:K10">SUM(C5:C9)</f>
        <v>1949081217</v>
      </c>
      <c r="D10" s="30">
        <f t="shared" si="0"/>
        <v>1833633551</v>
      </c>
      <c r="E10" s="28">
        <f t="shared" si="0"/>
        <v>2203611732</v>
      </c>
      <c r="F10" s="29">
        <f t="shared" si="0"/>
        <v>2104885067</v>
      </c>
      <c r="G10" s="31">
        <f t="shared" si="0"/>
        <v>2104885067</v>
      </c>
      <c r="H10" s="32">
        <f t="shared" si="0"/>
        <v>2043143173</v>
      </c>
      <c r="I10" s="28">
        <f t="shared" si="0"/>
        <v>2212561218</v>
      </c>
      <c r="J10" s="29">
        <f t="shared" si="0"/>
        <v>2347999810</v>
      </c>
      <c r="K10" s="31">
        <f t="shared" si="0"/>
        <v>2498378232</v>
      </c>
    </row>
    <row r="11" spans="1:11" ht="13.5">
      <c r="A11" s="22" t="s">
        <v>23</v>
      </c>
      <c r="B11" s="6">
        <v>567316834</v>
      </c>
      <c r="C11" s="6">
        <v>647309193</v>
      </c>
      <c r="D11" s="23">
        <v>688565282</v>
      </c>
      <c r="E11" s="24">
        <v>770965643</v>
      </c>
      <c r="F11" s="6">
        <v>759165643</v>
      </c>
      <c r="G11" s="25">
        <v>759165643</v>
      </c>
      <c r="H11" s="26">
        <v>652841271</v>
      </c>
      <c r="I11" s="24">
        <v>814281382</v>
      </c>
      <c r="J11" s="6">
        <v>868720804</v>
      </c>
      <c r="K11" s="25">
        <v>917868312</v>
      </c>
    </row>
    <row r="12" spans="1:11" ht="13.5">
      <c r="A12" s="22" t="s">
        <v>24</v>
      </c>
      <c r="B12" s="6">
        <v>25011009</v>
      </c>
      <c r="C12" s="6">
        <v>28409360</v>
      </c>
      <c r="D12" s="23">
        <v>28387557</v>
      </c>
      <c r="E12" s="24">
        <v>31752783</v>
      </c>
      <c r="F12" s="6">
        <v>31752783</v>
      </c>
      <c r="G12" s="25">
        <v>31752783</v>
      </c>
      <c r="H12" s="26">
        <v>30367387</v>
      </c>
      <c r="I12" s="24">
        <v>33022892</v>
      </c>
      <c r="J12" s="6">
        <v>35169383</v>
      </c>
      <c r="K12" s="25">
        <v>37279545</v>
      </c>
    </row>
    <row r="13" spans="1:11" ht="13.5">
      <c r="A13" s="22" t="s">
        <v>95</v>
      </c>
      <c r="B13" s="6">
        <v>60290682</v>
      </c>
      <c r="C13" s="6">
        <v>64442505</v>
      </c>
      <c r="D13" s="23">
        <v>61696776</v>
      </c>
      <c r="E13" s="24">
        <v>71600000</v>
      </c>
      <c r="F13" s="6">
        <v>71600000</v>
      </c>
      <c r="G13" s="25">
        <v>71600000</v>
      </c>
      <c r="H13" s="26">
        <v>69408624</v>
      </c>
      <c r="I13" s="24">
        <v>73550000</v>
      </c>
      <c r="J13" s="6">
        <v>78737500</v>
      </c>
      <c r="K13" s="25">
        <v>83673032</v>
      </c>
    </row>
    <row r="14" spans="1:11" ht="13.5">
      <c r="A14" s="22" t="s">
        <v>25</v>
      </c>
      <c r="B14" s="6">
        <v>27789438</v>
      </c>
      <c r="C14" s="6">
        <v>27213051</v>
      </c>
      <c r="D14" s="23">
        <v>25790059</v>
      </c>
      <c r="E14" s="24">
        <v>24660741</v>
      </c>
      <c r="F14" s="6">
        <v>25160741</v>
      </c>
      <c r="G14" s="25">
        <v>25160741</v>
      </c>
      <c r="H14" s="26">
        <v>30581647</v>
      </c>
      <c r="I14" s="24">
        <v>23541876</v>
      </c>
      <c r="J14" s="6">
        <v>22341591</v>
      </c>
      <c r="K14" s="25">
        <v>20988771</v>
      </c>
    </row>
    <row r="15" spans="1:11" ht="13.5">
      <c r="A15" s="22" t="s">
        <v>26</v>
      </c>
      <c r="B15" s="6">
        <v>613713857</v>
      </c>
      <c r="C15" s="6">
        <v>686601850</v>
      </c>
      <c r="D15" s="23">
        <v>713567450</v>
      </c>
      <c r="E15" s="24">
        <v>808724913</v>
      </c>
      <c r="F15" s="6">
        <v>817502913</v>
      </c>
      <c r="G15" s="25">
        <v>817502913</v>
      </c>
      <c r="H15" s="26">
        <v>777722527</v>
      </c>
      <c r="I15" s="24">
        <v>837926444</v>
      </c>
      <c r="J15" s="6">
        <v>886640285</v>
      </c>
      <c r="K15" s="25">
        <v>957779803</v>
      </c>
    </row>
    <row r="16" spans="1:11" ht="13.5">
      <c r="A16" s="22" t="s">
        <v>21</v>
      </c>
      <c r="B16" s="6">
        <v>7984007</v>
      </c>
      <c r="C16" s="6">
        <v>9324953</v>
      </c>
      <c r="D16" s="23">
        <v>3940283</v>
      </c>
      <c r="E16" s="24">
        <v>7670000</v>
      </c>
      <c r="F16" s="6">
        <v>4170000</v>
      </c>
      <c r="G16" s="25">
        <v>4170000</v>
      </c>
      <c r="H16" s="26">
        <v>2733463</v>
      </c>
      <c r="I16" s="24">
        <v>6060000</v>
      </c>
      <c r="J16" s="6">
        <v>6187600</v>
      </c>
      <c r="K16" s="25">
        <v>6414418</v>
      </c>
    </row>
    <row r="17" spans="1:11" ht="13.5">
      <c r="A17" s="22" t="s">
        <v>27</v>
      </c>
      <c r="B17" s="6">
        <v>320226887</v>
      </c>
      <c r="C17" s="6">
        <v>473017403</v>
      </c>
      <c r="D17" s="23">
        <v>339038049</v>
      </c>
      <c r="E17" s="24">
        <v>478835733</v>
      </c>
      <c r="F17" s="6">
        <v>385331068</v>
      </c>
      <c r="G17" s="25">
        <v>385331068</v>
      </c>
      <c r="H17" s="26">
        <v>387877201</v>
      </c>
      <c r="I17" s="24">
        <v>404644930</v>
      </c>
      <c r="J17" s="6">
        <v>429468668</v>
      </c>
      <c r="K17" s="25">
        <v>447287552</v>
      </c>
    </row>
    <row r="18" spans="1:11" ht="13.5">
      <c r="A18" s="33" t="s">
        <v>28</v>
      </c>
      <c r="B18" s="34">
        <f>SUM(B11:B17)</f>
        <v>1622332714</v>
      </c>
      <c r="C18" s="35">
        <f aca="true" t="shared" si="1" ref="C18:K18">SUM(C11:C17)</f>
        <v>1936318315</v>
      </c>
      <c r="D18" s="36">
        <f t="shared" si="1"/>
        <v>1860985456</v>
      </c>
      <c r="E18" s="34">
        <f t="shared" si="1"/>
        <v>2194209813</v>
      </c>
      <c r="F18" s="35">
        <f t="shared" si="1"/>
        <v>2094683148</v>
      </c>
      <c r="G18" s="37">
        <f t="shared" si="1"/>
        <v>2094683148</v>
      </c>
      <c r="H18" s="38">
        <f t="shared" si="1"/>
        <v>1951532120</v>
      </c>
      <c r="I18" s="34">
        <f t="shared" si="1"/>
        <v>2193027524</v>
      </c>
      <c r="J18" s="35">
        <f t="shared" si="1"/>
        <v>2327265831</v>
      </c>
      <c r="K18" s="37">
        <f t="shared" si="1"/>
        <v>2471291433</v>
      </c>
    </row>
    <row r="19" spans="1:11" ht="13.5">
      <c r="A19" s="33" t="s">
        <v>29</v>
      </c>
      <c r="B19" s="39">
        <f>+B10-B18</f>
        <v>169343671</v>
      </c>
      <c r="C19" s="40">
        <f aca="true" t="shared" si="2" ref="C19:K19">+C10-C18</f>
        <v>12762902</v>
      </c>
      <c r="D19" s="41">
        <f t="shared" si="2"/>
        <v>-27351905</v>
      </c>
      <c r="E19" s="39">
        <f t="shared" si="2"/>
        <v>9401919</v>
      </c>
      <c r="F19" s="40">
        <f t="shared" si="2"/>
        <v>10201919</v>
      </c>
      <c r="G19" s="42">
        <f t="shared" si="2"/>
        <v>10201919</v>
      </c>
      <c r="H19" s="43">
        <f t="shared" si="2"/>
        <v>91611053</v>
      </c>
      <c r="I19" s="39">
        <f t="shared" si="2"/>
        <v>19533694</v>
      </c>
      <c r="J19" s="40">
        <f t="shared" si="2"/>
        <v>20733979</v>
      </c>
      <c r="K19" s="42">
        <f t="shared" si="2"/>
        <v>27086799</v>
      </c>
    </row>
    <row r="20" spans="1:11" ht="25.5">
      <c r="A20" s="44" t="s">
        <v>30</v>
      </c>
      <c r="B20" s="45">
        <v>89522672</v>
      </c>
      <c r="C20" s="46">
        <v>203032733</v>
      </c>
      <c r="D20" s="47">
        <v>197253603</v>
      </c>
      <c r="E20" s="45">
        <v>157285000</v>
      </c>
      <c r="F20" s="46">
        <v>172136147</v>
      </c>
      <c r="G20" s="48">
        <v>172136147</v>
      </c>
      <c r="H20" s="49">
        <v>143010618</v>
      </c>
      <c r="I20" s="45">
        <v>116556000</v>
      </c>
      <c r="J20" s="46">
        <v>121639000</v>
      </c>
      <c r="K20" s="48">
        <v>133708000</v>
      </c>
    </row>
    <row r="21" spans="1:11" ht="63.75">
      <c r="A21" s="50" t="s">
        <v>96</v>
      </c>
      <c r="B21" s="51">
        <v>0</v>
      </c>
      <c r="C21" s="52">
        <v>4561345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14400000</v>
      </c>
      <c r="J21" s="52">
        <v>18850000</v>
      </c>
      <c r="K21" s="54">
        <v>11750000</v>
      </c>
    </row>
    <row r="22" spans="1:11" ht="25.5">
      <c r="A22" s="56" t="s">
        <v>97</v>
      </c>
      <c r="B22" s="57">
        <f>SUM(B19:B21)</f>
        <v>258866343</v>
      </c>
      <c r="C22" s="58">
        <f aca="true" t="shared" si="3" ref="C22:K22">SUM(C19:C21)</f>
        <v>220356980</v>
      </c>
      <c r="D22" s="59">
        <f t="shared" si="3"/>
        <v>169901698</v>
      </c>
      <c r="E22" s="57">
        <f t="shared" si="3"/>
        <v>166686919</v>
      </c>
      <c r="F22" s="58">
        <f t="shared" si="3"/>
        <v>182338066</v>
      </c>
      <c r="G22" s="60">
        <f t="shared" si="3"/>
        <v>182338066</v>
      </c>
      <c r="H22" s="61">
        <f t="shared" si="3"/>
        <v>234621671</v>
      </c>
      <c r="I22" s="57">
        <f t="shared" si="3"/>
        <v>150489694</v>
      </c>
      <c r="J22" s="58">
        <f t="shared" si="3"/>
        <v>161222979</v>
      </c>
      <c r="K22" s="60">
        <f t="shared" si="3"/>
        <v>172544799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258866343</v>
      </c>
      <c r="C24" s="40">
        <f aca="true" t="shared" si="4" ref="C24:K24">SUM(C22:C23)</f>
        <v>220356980</v>
      </c>
      <c r="D24" s="41">
        <f t="shared" si="4"/>
        <v>169901698</v>
      </c>
      <c r="E24" s="39">
        <f t="shared" si="4"/>
        <v>166686919</v>
      </c>
      <c r="F24" s="40">
        <f t="shared" si="4"/>
        <v>182338066</v>
      </c>
      <c r="G24" s="42">
        <f t="shared" si="4"/>
        <v>182338066</v>
      </c>
      <c r="H24" s="43">
        <f t="shared" si="4"/>
        <v>234621671</v>
      </c>
      <c r="I24" s="39">
        <f t="shared" si="4"/>
        <v>150489694</v>
      </c>
      <c r="J24" s="40">
        <f t="shared" si="4"/>
        <v>161222979</v>
      </c>
      <c r="K24" s="42">
        <f t="shared" si="4"/>
        <v>172544799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119690649</v>
      </c>
      <c r="C27" s="7">
        <v>245757999</v>
      </c>
      <c r="D27" s="69">
        <v>200685190</v>
      </c>
      <c r="E27" s="70">
        <v>184285000</v>
      </c>
      <c r="F27" s="7">
        <v>189636147</v>
      </c>
      <c r="G27" s="71">
        <v>189636147</v>
      </c>
      <c r="H27" s="72">
        <v>137017860</v>
      </c>
      <c r="I27" s="70">
        <v>154456000</v>
      </c>
      <c r="J27" s="7">
        <v>155489000</v>
      </c>
      <c r="K27" s="71">
        <v>169458000</v>
      </c>
    </row>
    <row r="28" spans="1:11" ht="13.5">
      <c r="A28" s="73" t="s">
        <v>34</v>
      </c>
      <c r="B28" s="6">
        <v>89522673</v>
      </c>
      <c r="C28" s="6">
        <v>183356385</v>
      </c>
      <c r="D28" s="23">
        <v>177022723</v>
      </c>
      <c r="E28" s="24">
        <v>157285000</v>
      </c>
      <c r="F28" s="6">
        <v>172136147</v>
      </c>
      <c r="G28" s="25">
        <v>172136147</v>
      </c>
      <c r="H28" s="26">
        <v>126994425</v>
      </c>
      <c r="I28" s="24">
        <v>130956000</v>
      </c>
      <c r="J28" s="6">
        <v>140489000</v>
      </c>
      <c r="K28" s="25">
        <v>145458000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30167976</v>
      </c>
      <c r="C31" s="6">
        <v>0</v>
      </c>
      <c r="D31" s="23">
        <v>23662467</v>
      </c>
      <c r="E31" s="24">
        <v>27000000</v>
      </c>
      <c r="F31" s="6">
        <v>17500000</v>
      </c>
      <c r="G31" s="25">
        <v>17500000</v>
      </c>
      <c r="H31" s="26">
        <v>10023435</v>
      </c>
      <c r="I31" s="24">
        <v>23500000</v>
      </c>
      <c r="J31" s="6">
        <v>15000000</v>
      </c>
      <c r="K31" s="25">
        <v>24000000</v>
      </c>
    </row>
    <row r="32" spans="1:11" ht="13.5">
      <c r="A32" s="33" t="s">
        <v>37</v>
      </c>
      <c r="B32" s="7">
        <f>SUM(B28:B31)</f>
        <v>119690649</v>
      </c>
      <c r="C32" s="7">
        <f aca="true" t="shared" si="5" ref="C32:K32">SUM(C28:C31)</f>
        <v>183356385</v>
      </c>
      <c r="D32" s="69">
        <f t="shared" si="5"/>
        <v>200685190</v>
      </c>
      <c r="E32" s="70">
        <f t="shared" si="5"/>
        <v>184285000</v>
      </c>
      <c r="F32" s="7">
        <f t="shared" si="5"/>
        <v>189636147</v>
      </c>
      <c r="G32" s="71">
        <f t="shared" si="5"/>
        <v>189636147</v>
      </c>
      <c r="H32" s="72">
        <f t="shared" si="5"/>
        <v>137017860</v>
      </c>
      <c r="I32" s="70">
        <f t="shared" si="5"/>
        <v>154456000</v>
      </c>
      <c r="J32" s="7">
        <f t="shared" si="5"/>
        <v>155489000</v>
      </c>
      <c r="K32" s="71">
        <f t="shared" si="5"/>
        <v>169458000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1355404506</v>
      </c>
      <c r="C35" s="6">
        <v>105160786</v>
      </c>
      <c r="D35" s="23">
        <v>1592547873</v>
      </c>
      <c r="E35" s="24">
        <v>1619235908</v>
      </c>
      <c r="F35" s="6">
        <v>1629535908</v>
      </c>
      <c r="G35" s="25">
        <v>1629535908</v>
      </c>
      <c r="H35" s="26">
        <v>1874207045</v>
      </c>
      <c r="I35" s="24">
        <v>1891892366</v>
      </c>
      <c r="J35" s="6">
        <v>2032883465</v>
      </c>
      <c r="K35" s="25">
        <v>2168286573</v>
      </c>
    </row>
    <row r="36" spans="1:11" ht="13.5">
      <c r="A36" s="22" t="s">
        <v>40</v>
      </c>
      <c r="B36" s="6">
        <v>1686168773</v>
      </c>
      <c r="C36" s="6">
        <v>168856184</v>
      </c>
      <c r="D36" s="23">
        <v>1967676350</v>
      </c>
      <c r="E36" s="24">
        <v>2075799082</v>
      </c>
      <c r="F36" s="6">
        <v>2081150229</v>
      </c>
      <c r="G36" s="25">
        <v>2081150229</v>
      </c>
      <c r="H36" s="26">
        <v>2032529993</v>
      </c>
      <c r="I36" s="24">
        <v>2162580951</v>
      </c>
      <c r="J36" s="6">
        <v>2202117303</v>
      </c>
      <c r="K36" s="25">
        <v>2259923722</v>
      </c>
    </row>
    <row r="37" spans="1:11" ht="13.5">
      <c r="A37" s="22" t="s">
        <v>41</v>
      </c>
      <c r="B37" s="6">
        <v>266704315</v>
      </c>
      <c r="C37" s="6">
        <v>24780178</v>
      </c>
      <c r="D37" s="23">
        <v>420723085</v>
      </c>
      <c r="E37" s="24">
        <v>276207535</v>
      </c>
      <c r="F37" s="6">
        <v>276207535</v>
      </c>
      <c r="G37" s="25">
        <v>276207535</v>
      </c>
      <c r="H37" s="26">
        <v>561988922</v>
      </c>
      <c r="I37" s="24">
        <v>491084047</v>
      </c>
      <c r="J37" s="6">
        <v>521223947</v>
      </c>
      <c r="K37" s="25">
        <v>553847983</v>
      </c>
    </row>
    <row r="38" spans="1:11" ht="13.5">
      <c r="A38" s="22" t="s">
        <v>42</v>
      </c>
      <c r="B38" s="6">
        <v>426578466</v>
      </c>
      <c r="C38" s="6">
        <v>15320996</v>
      </c>
      <c r="D38" s="23">
        <v>460441439</v>
      </c>
      <c r="E38" s="24">
        <v>448139273</v>
      </c>
      <c r="F38" s="6">
        <v>448139273</v>
      </c>
      <c r="G38" s="25">
        <v>448139273</v>
      </c>
      <c r="H38" s="26">
        <v>432945173</v>
      </c>
      <c r="I38" s="24">
        <v>414362463</v>
      </c>
      <c r="J38" s="6">
        <v>417828681</v>
      </c>
      <c r="K38" s="25">
        <v>419094902</v>
      </c>
    </row>
    <row r="39" spans="1:11" ht="13.5">
      <c r="A39" s="22" t="s">
        <v>43</v>
      </c>
      <c r="B39" s="6">
        <v>2348290498</v>
      </c>
      <c r="C39" s="6">
        <v>13558797</v>
      </c>
      <c r="D39" s="23">
        <v>2592504078</v>
      </c>
      <c r="E39" s="24">
        <v>2970688182</v>
      </c>
      <c r="F39" s="6">
        <v>2986339329</v>
      </c>
      <c r="G39" s="25">
        <v>2986339329</v>
      </c>
      <c r="H39" s="26">
        <v>2911802310</v>
      </c>
      <c r="I39" s="24">
        <v>3149026807</v>
      </c>
      <c r="J39" s="6">
        <v>3295948140</v>
      </c>
      <c r="K39" s="25">
        <v>3455267410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114353797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647108360</v>
      </c>
      <c r="J42" s="6">
        <v>1736174812</v>
      </c>
      <c r="K42" s="25">
        <v>994422587</v>
      </c>
    </row>
    <row r="43" spans="1:11" ht="13.5">
      <c r="A43" s="22" t="s">
        <v>46</v>
      </c>
      <c r="B43" s="6">
        <v>-119690648</v>
      </c>
      <c r="C43" s="6">
        <v>0</v>
      </c>
      <c r="D43" s="23">
        <v>0</v>
      </c>
      <c r="E43" s="24">
        <v>-7739000</v>
      </c>
      <c r="F43" s="6">
        <v>0</v>
      </c>
      <c r="G43" s="25">
        <v>0</v>
      </c>
      <c r="H43" s="26">
        <v>0</v>
      </c>
      <c r="I43" s="24">
        <v>-183851854</v>
      </c>
      <c r="J43" s="6">
        <v>-155221137</v>
      </c>
      <c r="K43" s="25">
        <v>-168307356</v>
      </c>
    </row>
    <row r="44" spans="1:11" ht="13.5">
      <c r="A44" s="22" t="s">
        <v>47</v>
      </c>
      <c r="B44" s="6">
        <v>-8203519</v>
      </c>
      <c r="C44" s="6">
        <v>2422824</v>
      </c>
      <c r="D44" s="23">
        <v>32588703</v>
      </c>
      <c r="E44" s="24">
        <v>-1737119</v>
      </c>
      <c r="F44" s="6">
        <v>0</v>
      </c>
      <c r="G44" s="25">
        <v>0</v>
      </c>
      <c r="H44" s="26">
        <v>3518949</v>
      </c>
      <c r="I44" s="24">
        <v>18082131</v>
      </c>
      <c r="J44" s="6">
        <v>14534000</v>
      </c>
      <c r="K44" s="25">
        <v>15688127</v>
      </c>
    </row>
    <row r="45" spans="1:11" ht="13.5">
      <c r="A45" s="33" t="s">
        <v>48</v>
      </c>
      <c r="B45" s="7">
        <v>245735328</v>
      </c>
      <c r="C45" s="7">
        <v>2422824</v>
      </c>
      <c r="D45" s="69">
        <v>114048886</v>
      </c>
      <c r="E45" s="70">
        <v>97787419</v>
      </c>
      <c r="F45" s="7">
        <v>107263538</v>
      </c>
      <c r="G45" s="71">
        <v>107263538</v>
      </c>
      <c r="H45" s="72">
        <v>77434993</v>
      </c>
      <c r="I45" s="70">
        <v>683388234</v>
      </c>
      <c r="J45" s="7">
        <v>1719184130</v>
      </c>
      <c r="K45" s="71">
        <v>1094397877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245735328</v>
      </c>
      <c r="C48" s="6">
        <v>-144959882</v>
      </c>
      <c r="D48" s="23">
        <v>73916044</v>
      </c>
      <c r="E48" s="24">
        <v>202092544</v>
      </c>
      <c r="F48" s="6">
        <v>202092544</v>
      </c>
      <c r="G48" s="25">
        <v>202092544</v>
      </c>
      <c r="H48" s="26">
        <v>96532618</v>
      </c>
      <c r="I48" s="24">
        <v>123741980</v>
      </c>
      <c r="J48" s="6">
        <v>252634733</v>
      </c>
      <c r="K48" s="25">
        <v>387979710</v>
      </c>
    </row>
    <row r="49" spans="1:11" ht="13.5">
      <c r="A49" s="22" t="s">
        <v>51</v>
      </c>
      <c r="B49" s="6">
        <f>+B75</f>
        <v>-610627500.588969</v>
      </c>
      <c r="C49" s="6">
        <f aca="true" t="shared" si="6" ref="C49:K49">+C75</f>
        <v>148995518</v>
      </c>
      <c r="D49" s="23">
        <f t="shared" si="6"/>
        <v>458483887</v>
      </c>
      <c r="E49" s="24">
        <f t="shared" si="6"/>
        <v>306960712</v>
      </c>
      <c r="F49" s="6">
        <f t="shared" si="6"/>
        <v>306960712</v>
      </c>
      <c r="G49" s="25">
        <f t="shared" si="6"/>
        <v>306960712</v>
      </c>
      <c r="H49" s="26">
        <f t="shared" si="6"/>
        <v>597967893</v>
      </c>
      <c r="I49" s="24">
        <f t="shared" si="6"/>
        <v>-1507619440.049051</v>
      </c>
      <c r="J49" s="6">
        <f t="shared" si="6"/>
        <v>-1663798429.0641537</v>
      </c>
      <c r="K49" s="25">
        <f t="shared" si="6"/>
        <v>-1596438973.059361</v>
      </c>
    </row>
    <row r="50" spans="1:11" ht="13.5">
      <c r="A50" s="33" t="s">
        <v>52</v>
      </c>
      <c r="B50" s="7">
        <f>+B48-B49</f>
        <v>856362828.588969</v>
      </c>
      <c r="C50" s="7">
        <f aca="true" t="shared" si="7" ref="C50:K50">+C48-C49</f>
        <v>-293955400</v>
      </c>
      <c r="D50" s="69">
        <f t="shared" si="7"/>
        <v>-384567843</v>
      </c>
      <c r="E50" s="70">
        <f t="shared" si="7"/>
        <v>-104868168</v>
      </c>
      <c r="F50" s="7">
        <f t="shared" si="7"/>
        <v>-104868168</v>
      </c>
      <c r="G50" s="71">
        <f t="shared" si="7"/>
        <v>-104868168</v>
      </c>
      <c r="H50" s="72">
        <f t="shared" si="7"/>
        <v>-501435275</v>
      </c>
      <c r="I50" s="70">
        <f t="shared" si="7"/>
        <v>1631361420.049051</v>
      </c>
      <c r="J50" s="7">
        <f t="shared" si="7"/>
        <v>1916433162.0641537</v>
      </c>
      <c r="K50" s="71">
        <f t="shared" si="7"/>
        <v>1984418683.059361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1678684159</v>
      </c>
      <c r="C53" s="6">
        <v>168856184</v>
      </c>
      <c r="D53" s="23">
        <v>1967676350</v>
      </c>
      <c r="E53" s="24">
        <v>2068060082</v>
      </c>
      <c r="F53" s="6">
        <v>2073411229</v>
      </c>
      <c r="G53" s="25">
        <v>2073411229</v>
      </c>
      <c r="H53" s="26">
        <v>2032529993</v>
      </c>
      <c r="I53" s="24">
        <v>2125446097</v>
      </c>
      <c r="J53" s="6">
        <v>2165250312</v>
      </c>
      <c r="K53" s="25">
        <v>2224207375</v>
      </c>
    </row>
    <row r="54" spans="1:11" ht="13.5">
      <c r="A54" s="22" t="s">
        <v>55</v>
      </c>
      <c r="B54" s="6">
        <v>60290682</v>
      </c>
      <c r="C54" s="6">
        <v>0</v>
      </c>
      <c r="D54" s="23">
        <v>61696776</v>
      </c>
      <c r="E54" s="24">
        <v>71600000</v>
      </c>
      <c r="F54" s="6">
        <v>71600000</v>
      </c>
      <c r="G54" s="25">
        <v>71600000</v>
      </c>
      <c r="H54" s="26">
        <v>69001201</v>
      </c>
      <c r="I54" s="24">
        <v>73550000</v>
      </c>
      <c r="J54" s="6">
        <v>78737500</v>
      </c>
      <c r="K54" s="25">
        <v>83673032</v>
      </c>
    </row>
    <row r="55" spans="1:11" ht="13.5">
      <c r="A55" s="22" t="s">
        <v>56</v>
      </c>
      <c r="B55" s="6">
        <v>78479021</v>
      </c>
      <c r="C55" s="6">
        <v>171637843</v>
      </c>
      <c r="D55" s="23">
        <v>137169219</v>
      </c>
      <c r="E55" s="24">
        <v>99436371</v>
      </c>
      <c r="F55" s="6">
        <v>117935191</v>
      </c>
      <c r="G55" s="25">
        <v>117935191</v>
      </c>
      <c r="H55" s="26">
        <v>86471244</v>
      </c>
      <c r="I55" s="24">
        <v>87943000</v>
      </c>
      <c r="J55" s="6">
        <v>102639000</v>
      </c>
      <c r="K55" s="25">
        <v>116708000</v>
      </c>
    </row>
    <row r="56" spans="1:11" ht="13.5">
      <c r="A56" s="22" t="s">
        <v>57</v>
      </c>
      <c r="B56" s="6">
        <v>121747706</v>
      </c>
      <c r="C56" s="6">
        <v>252760773</v>
      </c>
      <c r="D56" s="23">
        <v>232446141</v>
      </c>
      <c r="E56" s="24">
        <v>260950346</v>
      </c>
      <c r="F56" s="6">
        <v>252784446</v>
      </c>
      <c r="G56" s="25">
        <v>252784446</v>
      </c>
      <c r="H56" s="26">
        <v>217833621</v>
      </c>
      <c r="I56" s="24">
        <v>262452227</v>
      </c>
      <c r="J56" s="6">
        <v>281635340</v>
      </c>
      <c r="K56" s="25">
        <v>300886551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38949279</v>
      </c>
      <c r="C59" s="6">
        <v>43431159</v>
      </c>
      <c r="D59" s="23">
        <v>43407655</v>
      </c>
      <c r="E59" s="24">
        <v>61195450</v>
      </c>
      <c r="F59" s="6">
        <v>61195450</v>
      </c>
      <c r="G59" s="25">
        <v>61195450</v>
      </c>
      <c r="H59" s="26">
        <v>61195450</v>
      </c>
      <c r="I59" s="24">
        <v>59372301</v>
      </c>
      <c r="J59" s="6">
        <v>63366675</v>
      </c>
      <c r="K59" s="25">
        <v>62785821</v>
      </c>
    </row>
    <row r="60" spans="1:11" ht="13.5">
      <c r="A60" s="90" t="s">
        <v>60</v>
      </c>
      <c r="B60" s="6">
        <v>111919</v>
      </c>
      <c r="C60" s="6">
        <v>26434021</v>
      </c>
      <c r="D60" s="23">
        <v>92451495</v>
      </c>
      <c r="E60" s="24">
        <v>10322651</v>
      </c>
      <c r="F60" s="6">
        <v>83508316</v>
      </c>
      <c r="G60" s="25">
        <v>83508316</v>
      </c>
      <c r="H60" s="26">
        <v>83508316</v>
      </c>
      <c r="I60" s="24">
        <v>102834139</v>
      </c>
      <c r="J60" s="6">
        <v>109018623</v>
      </c>
      <c r="K60" s="25">
        <v>115034361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5781</v>
      </c>
      <c r="C62" s="98">
        <v>5781</v>
      </c>
      <c r="D62" s="99">
        <v>5781</v>
      </c>
      <c r="E62" s="97">
        <v>5781</v>
      </c>
      <c r="F62" s="98">
        <v>5781</v>
      </c>
      <c r="G62" s="99">
        <v>5781</v>
      </c>
      <c r="H62" s="100">
        <v>5781</v>
      </c>
      <c r="I62" s="97">
        <v>5781</v>
      </c>
      <c r="J62" s="98">
        <v>5781</v>
      </c>
      <c r="K62" s="99">
        <v>5781</v>
      </c>
    </row>
    <row r="63" spans="1:11" ht="13.5">
      <c r="A63" s="96" t="s">
        <v>63</v>
      </c>
      <c r="B63" s="97">
        <v>5164</v>
      </c>
      <c r="C63" s="98">
        <v>5164</v>
      </c>
      <c r="D63" s="99">
        <v>5164</v>
      </c>
      <c r="E63" s="97">
        <v>5164</v>
      </c>
      <c r="F63" s="98">
        <v>5164</v>
      </c>
      <c r="G63" s="99">
        <v>5164</v>
      </c>
      <c r="H63" s="100">
        <v>5164</v>
      </c>
      <c r="I63" s="97">
        <v>5164</v>
      </c>
      <c r="J63" s="98">
        <v>5164</v>
      </c>
      <c r="K63" s="99">
        <v>5164</v>
      </c>
    </row>
    <row r="64" spans="1:11" ht="13.5">
      <c r="A64" s="96" t="s">
        <v>64</v>
      </c>
      <c r="B64" s="97">
        <v>5677</v>
      </c>
      <c r="C64" s="98">
        <v>5677</v>
      </c>
      <c r="D64" s="99">
        <v>5677</v>
      </c>
      <c r="E64" s="97">
        <v>5677</v>
      </c>
      <c r="F64" s="98">
        <v>5677</v>
      </c>
      <c r="G64" s="99">
        <v>5677</v>
      </c>
      <c r="H64" s="100">
        <v>5677</v>
      </c>
      <c r="I64" s="97">
        <v>5677</v>
      </c>
      <c r="J64" s="98">
        <v>5677</v>
      </c>
      <c r="K64" s="99">
        <v>5677</v>
      </c>
    </row>
    <row r="65" spans="1:11" ht="13.5">
      <c r="A65" s="96" t="s">
        <v>65</v>
      </c>
      <c r="B65" s="97">
        <v>12413</v>
      </c>
      <c r="C65" s="98">
        <v>12413</v>
      </c>
      <c r="D65" s="99">
        <v>12413</v>
      </c>
      <c r="E65" s="97">
        <v>12413</v>
      </c>
      <c r="F65" s="98">
        <v>12413</v>
      </c>
      <c r="G65" s="99">
        <v>12413</v>
      </c>
      <c r="H65" s="100">
        <v>12413</v>
      </c>
      <c r="I65" s="97">
        <v>12413</v>
      </c>
      <c r="J65" s="98">
        <v>12413</v>
      </c>
      <c r="K65" s="99">
        <v>12413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0.7268768090045994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1.103419574825993</v>
      </c>
      <c r="J70" s="5">
        <f t="shared" si="8"/>
        <v>1.196970110800891</v>
      </c>
      <c r="K70" s="5">
        <f t="shared" si="8"/>
        <v>1.1757459329879383</v>
      </c>
    </row>
    <row r="71" spans="1:11" ht="12.75" hidden="1">
      <c r="A71" s="2" t="s">
        <v>100</v>
      </c>
      <c r="B71" s="2">
        <f>+B83</f>
        <v>1069981590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2012658510</v>
      </c>
      <c r="J71" s="2">
        <f t="shared" si="9"/>
        <v>2323965003</v>
      </c>
      <c r="K71" s="2">
        <f t="shared" si="9"/>
        <v>2442218703</v>
      </c>
    </row>
    <row r="72" spans="1:11" ht="12.75" hidden="1">
      <c r="A72" s="2" t="s">
        <v>101</v>
      </c>
      <c r="B72" s="2">
        <f>+B77</f>
        <v>1472026039</v>
      </c>
      <c r="C72" s="2">
        <f aca="true" t="shared" si="10" ref="C72:K72">+C77</f>
        <v>1583107046</v>
      </c>
      <c r="D72" s="2">
        <f t="shared" si="10"/>
        <v>1489515551</v>
      </c>
      <c r="E72" s="2">
        <f t="shared" si="10"/>
        <v>1820162732</v>
      </c>
      <c r="F72" s="2">
        <f t="shared" si="10"/>
        <v>1716158067</v>
      </c>
      <c r="G72" s="2">
        <f t="shared" si="10"/>
        <v>1716158067</v>
      </c>
      <c r="H72" s="2">
        <f t="shared" si="10"/>
        <v>1676915728</v>
      </c>
      <c r="I72" s="2">
        <f t="shared" si="10"/>
        <v>1824019218</v>
      </c>
      <c r="J72" s="2">
        <f t="shared" si="10"/>
        <v>1941539711</v>
      </c>
      <c r="K72" s="2">
        <f t="shared" si="10"/>
        <v>2077165342</v>
      </c>
    </row>
    <row r="73" spans="1:11" ht="12.75" hidden="1">
      <c r="A73" s="2" t="s">
        <v>102</v>
      </c>
      <c r="B73" s="2">
        <f>+B74</f>
        <v>-273017746.4999999</v>
      </c>
      <c r="C73" s="2">
        <f aca="true" t="shared" si="11" ref="C73:K73">+(C78+C80+C81+C82)-(B78+B80+B81+B82)</f>
        <v>-839328490</v>
      </c>
      <c r="D73" s="2">
        <f t="shared" si="11"/>
        <v>1233727152</v>
      </c>
      <c r="E73" s="2">
        <f t="shared" si="11"/>
        <v>-91081667</v>
      </c>
      <c r="F73" s="2">
        <f>+(F78+F80+F81+F82)-(D78+D80+D81+D82)</f>
        <v>-80781667</v>
      </c>
      <c r="G73" s="2">
        <f>+(G78+G80+G81+G82)-(D78+D80+D81+D82)</f>
        <v>-80781667</v>
      </c>
      <c r="H73" s="2">
        <f>+(H78+H80+H81+H82)-(D78+D80+D81+D82)</f>
        <v>262474412</v>
      </c>
      <c r="I73" s="2">
        <f>+(I78+I80+I81+I82)-(E78+E80+E81+E82)</f>
        <v>371991942</v>
      </c>
      <c r="J73" s="2">
        <f t="shared" si="11"/>
        <v>9563512</v>
      </c>
      <c r="K73" s="2">
        <f t="shared" si="11"/>
        <v>-3443771</v>
      </c>
    </row>
    <row r="74" spans="1:11" ht="12.75" hidden="1">
      <c r="A74" s="2" t="s">
        <v>103</v>
      </c>
      <c r="B74" s="2">
        <f>+TREND(C74:E74)</f>
        <v>-273017746.4999999</v>
      </c>
      <c r="C74" s="2">
        <f>+C73</f>
        <v>-839328490</v>
      </c>
      <c r="D74" s="2">
        <f aca="true" t="shared" si="12" ref="D74:K74">+D73</f>
        <v>1233727152</v>
      </c>
      <c r="E74" s="2">
        <f t="shared" si="12"/>
        <v>-91081667</v>
      </c>
      <c r="F74" s="2">
        <f t="shared" si="12"/>
        <v>-80781667</v>
      </c>
      <c r="G74" s="2">
        <f t="shared" si="12"/>
        <v>-80781667</v>
      </c>
      <c r="H74" s="2">
        <f t="shared" si="12"/>
        <v>262474412</v>
      </c>
      <c r="I74" s="2">
        <f t="shared" si="12"/>
        <v>371991942</v>
      </c>
      <c r="J74" s="2">
        <f t="shared" si="12"/>
        <v>9563512</v>
      </c>
      <c r="K74" s="2">
        <f t="shared" si="12"/>
        <v>-3443771</v>
      </c>
    </row>
    <row r="75" spans="1:11" ht="12.75" hidden="1">
      <c r="A75" s="2" t="s">
        <v>104</v>
      </c>
      <c r="B75" s="2">
        <f>+B84-(((B80+B81+B78)*B70)-B79)</f>
        <v>-610627500.588969</v>
      </c>
      <c r="C75" s="2">
        <f aca="true" t="shared" si="13" ref="C75:K75">+C84-(((C80+C81+C78)*C70)-C79)</f>
        <v>148995518</v>
      </c>
      <c r="D75" s="2">
        <f t="shared" si="13"/>
        <v>458483887</v>
      </c>
      <c r="E75" s="2">
        <f t="shared" si="13"/>
        <v>306960712</v>
      </c>
      <c r="F75" s="2">
        <f t="shared" si="13"/>
        <v>306960712</v>
      </c>
      <c r="G75" s="2">
        <f t="shared" si="13"/>
        <v>306960712</v>
      </c>
      <c r="H75" s="2">
        <f t="shared" si="13"/>
        <v>597967893</v>
      </c>
      <c r="I75" s="2">
        <f t="shared" si="13"/>
        <v>-1507619440.049051</v>
      </c>
      <c r="J75" s="2">
        <f t="shared" si="13"/>
        <v>-1663798429.0641537</v>
      </c>
      <c r="K75" s="2">
        <f t="shared" si="13"/>
        <v>-1596438973.059361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1472026039</v>
      </c>
      <c r="C77" s="3">
        <v>1583107046</v>
      </c>
      <c r="D77" s="3">
        <v>1489515551</v>
      </c>
      <c r="E77" s="3">
        <v>1820162732</v>
      </c>
      <c r="F77" s="3">
        <v>1716158067</v>
      </c>
      <c r="G77" s="3">
        <v>1716158067</v>
      </c>
      <c r="H77" s="3">
        <v>1676915728</v>
      </c>
      <c r="I77" s="3">
        <v>1824019218</v>
      </c>
      <c r="J77" s="3">
        <v>1941539711</v>
      </c>
      <c r="K77" s="3">
        <v>2077165342</v>
      </c>
    </row>
    <row r="78" spans="1:11" ht="12.75" hidden="1">
      <c r="A78" s="1" t="s">
        <v>67</v>
      </c>
      <c r="B78" s="3">
        <v>7484616</v>
      </c>
      <c r="C78" s="3">
        <v>0</v>
      </c>
      <c r="D78" s="3">
        <v>0</v>
      </c>
      <c r="E78" s="3">
        <v>7739000</v>
      </c>
      <c r="F78" s="3">
        <v>7739000</v>
      </c>
      <c r="G78" s="3">
        <v>7739000</v>
      </c>
      <c r="H78" s="3">
        <v>0</v>
      </c>
      <c r="I78" s="3">
        <v>37134854</v>
      </c>
      <c r="J78" s="3">
        <v>36866991</v>
      </c>
      <c r="K78" s="3">
        <v>35716347</v>
      </c>
    </row>
    <row r="79" spans="1:11" ht="12.75" hidden="1">
      <c r="A79" s="1" t="s">
        <v>68</v>
      </c>
      <c r="B79" s="3">
        <v>178192393</v>
      </c>
      <c r="C79" s="3">
        <v>48630518</v>
      </c>
      <c r="D79" s="3">
        <v>385711558</v>
      </c>
      <c r="E79" s="3">
        <v>221117633</v>
      </c>
      <c r="F79" s="3">
        <v>221117633</v>
      </c>
      <c r="G79" s="3">
        <v>221117633</v>
      </c>
      <c r="H79" s="3">
        <v>525195565</v>
      </c>
      <c r="I79" s="3">
        <v>356337512</v>
      </c>
      <c r="J79" s="3">
        <v>375554012</v>
      </c>
      <c r="K79" s="3">
        <v>398508251</v>
      </c>
    </row>
    <row r="80" spans="1:11" ht="12.75" hidden="1">
      <c r="A80" s="1" t="s">
        <v>69</v>
      </c>
      <c r="B80" s="3">
        <v>708946130</v>
      </c>
      <c r="C80" s="3">
        <v>205954170</v>
      </c>
      <c r="D80" s="3">
        <v>1362935441</v>
      </c>
      <c r="E80" s="3">
        <v>619983241</v>
      </c>
      <c r="F80" s="3">
        <v>630283241</v>
      </c>
      <c r="G80" s="3">
        <v>630283241</v>
      </c>
      <c r="H80" s="3">
        <v>1602347792</v>
      </c>
      <c r="I80" s="3">
        <v>1197674722</v>
      </c>
      <c r="J80" s="3">
        <v>1185749344</v>
      </c>
      <c r="K80" s="3">
        <v>1160183665</v>
      </c>
    </row>
    <row r="81" spans="1:11" ht="12.75" hidden="1">
      <c r="A81" s="1" t="s">
        <v>70</v>
      </c>
      <c r="B81" s="3">
        <v>368787387</v>
      </c>
      <c r="C81" s="3">
        <v>39935473</v>
      </c>
      <c r="D81" s="3">
        <v>116681354</v>
      </c>
      <c r="E81" s="3">
        <v>760812887</v>
      </c>
      <c r="F81" s="3">
        <v>760812887</v>
      </c>
      <c r="G81" s="3">
        <v>760812887</v>
      </c>
      <c r="H81" s="3">
        <v>139743415</v>
      </c>
      <c r="I81" s="3">
        <v>525717494</v>
      </c>
      <c r="J81" s="3">
        <v>547474247</v>
      </c>
      <c r="K81" s="3">
        <v>570746799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1069981590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2012658510</v>
      </c>
      <c r="J83" s="3">
        <v>2323965003</v>
      </c>
      <c r="K83" s="3">
        <v>2442218703</v>
      </c>
    </row>
    <row r="84" spans="1:11" ht="12.75" hidden="1">
      <c r="A84" s="1" t="s">
        <v>73</v>
      </c>
      <c r="B84" s="3">
        <v>0</v>
      </c>
      <c r="C84" s="3">
        <v>100365000</v>
      </c>
      <c r="D84" s="3">
        <v>72772329</v>
      </c>
      <c r="E84" s="3">
        <v>85843079</v>
      </c>
      <c r="F84" s="3">
        <v>85843079</v>
      </c>
      <c r="G84" s="3">
        <v>85843079</v>
      </c>
      <c r="H84" s="3">
        <v>72772328</v>
      </c>
      <c r="I84" s="3">
        <v>78643079</v>
      </c>
      <c r="J84" s="3">
        <v>79393079</v>
      </c>
      <c r="K84" s="3">
        <v>82180579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269184617</v>
      </c>
      <c r="C5" s="6">
        <v>257978111</v>
      </c>
      <c r="D5" s="23">
        <v>250693882</v>
      </c>
      <c r="E5" s="24">
        <v>270000001</v>
      </c>
      <c r="F5" s="6">
        <v>350000001</v>
      </c>
      <c r="G5" s="25">
        <v>350000001</v>
      </c>
      <c r="H5" s="26">
        <v>349952725</v>
      </c>
      <c r="I5" s="24">
        <v>369015426</v>
      </c>
      <c r="J5" s="6">
        <v>387460425</v>
      </c>
      <c r="K5" s="25">
        <v>406900516</v>
      </c>
    </row>
    <row r="6" spans="1:11" ht="13.5">
      <c r="A6" s="22" t="s">
        <v>19</v>
      </c>
      <c r="B6" s="6">
        <v>682166627</v>
      </c>
      <c r="C6" s="6">
        <v>644353486</v>
      </c>
      <c r="D6" s="23">
        <v>663757907</v>
      </c>
      <c r="E6" s="24">
        <v>741875000</v>
      </c>
      <c r="F6" s="6">
        <v>741875000</v>
      </c>
      <c r="G6" s="25">
        <v>741875000</v>
      </c>
      <c r="H6" s="26">
        <v>713686302</v>
      </c>
      <c r="I6" s="24">
        <v>750149501</v>
      </c>
      <c r="J6" s="6">
        <v>780916678</v>
      </c>
      <c r="K6" s="25">
        <v>818400677</v>
      </c>
    </row>
    <row r="7" spans="1:11" ht="13.5">
      <c r="A7" s="22" t="s">
        <v>20</v>
      </c>
      <c r="B7" s="6">
        <v>4514625</v>
      </c>
      <c r="C7" s="6">
        <v>7029624</v>
      </c>
      <c r="D7" s="23">
        <v>5843411</v>
      </c>
      <c r="E7" s="24">
        <v>6732000</v>
      </c>
      <c r="F7" s="6">
        <v>6732000</v>
      </c>
      <c r="G7" s="25">
        <v>6732000</v>
      </c>
      <c r="H7" s="26">
        <v>3354836</v>
      </c>
      <c r="I7" s="24">
        <v>4066758</v>
      </c>
      <c r="J7" s="6">
        <v>4261963</v>
      </c>
      <c r="K7" s="25">
        <v>4466537</v>
      </c>
    </row>
    <row r="8" spans="1:11" ht="13.5">
      <c r="A8" s="22" t="s">
        <v>21</v>
      </c>
      <c r="B8" s="6">
        <v>506007417</v>
      </c>
      <c r="C8" s="6">
        <v>781115860</v>
      </c>
      <c r="D8" s="23">
        <v>854731930</v>
      </c>
      <c r="E8" s="24">
        <v>699244000</v>
      </c>
      <c r="F8" s="6">
        <v>710868000</v>
      </c>
      <c r="G8" s="25">
        <v>710868000</v>
      </c>
      <c r="H8" s="26">
        <v>505258000</v>
      </c>
      <c r="I8" s="24">
        <v>788035583</v>
      </c>
      <c r="J8" s="6">
        <v>871836000</v>
      </c>
      <c r="K8" s="25">
        <v>962648000</v>
      </c>
    </row>
    <row r="9" spans="1:11" ht="13.5">
      <c r="A9" s="22" t="s">
        <v>22</v>
      </c>
      <c r="B9" s="6">
        <v>193774976</v>
      </c>
      <c r="C9" s="6">
        <v>111743057</v>
      </c>
      <c r="D9" s="23">
        <v>91264174</v>
      </c>
      <c r="E9" s="24">
        <v>111204389</v>
      </c>
      <c r="F9" s="6">
        <v>111204389</v>
      </c>
      <c r="G9" s="25">
        <v>111204389</v>
      </c>
      <c r="H9" s="26">
        <v>139872791</v>
      </c>
      <c r="I9" s="24">
        <v>149944417</v>
      </c>
      <c r="J9" s="6">
        <v>157141753</v>
      </c>
      <c r="K9" s="25">
        <v>164684556</v>
      </c>
    </row>
    <row r="10" spans="1:11" ht="25.5">
      <c r="A10" s="27" t="s">
        <v>94</v>
      </c>
      <c r="B10" s="28">
        <f>SUM(B5:B9)</f>
        <v>1655648262</v>
      </c>
      <c r="C10" s="29">
        <f aca="true" t="shared" si="0" ref="C10:K10">SUM(C5:C9)</f>
        <v>1802220138</v>
      </c>
      <c r="D10" s="30">
        <f t="shared" si="0"/>
        <v>1866291304</v>
      </c>
      <c r="E10" s="28">
        <f t="shared" si="0"/>
        <v>1829055390</v>
      </c>
      <c r="F10" s="29">
        <f t="shared" si="0"/>
        <v>1920679390</v>
      </c>
      <c r="G10" s="31">
        <f t="shared" si="0"/>
        <v>1920679390</v>
      </c>
      <c r="H10" s="32">
        <f t="shared" si="0"/>
        <v>1712124654</v>
      </c>
      <c r="I10" s="28">
        <f t="shared" si="0"/>
        <v>2061211685</v>
      </c>
      <c r="J10" s="29">
        <f t="shared" si="0"/>
        <v>2201616819</v>
      </c>
      <c r="K10" s="31">
        <f t="shared" si="0"/>
        <v>2357100286</v>
      </c>
    </row>
    <row r="11" spans="1:11" ht="13.5">
      <c r="A11" s="22" t="s">
        <v>23</v>
      </c>
      <c r="B11" s="6">
        <v>392301866</v>
      </c>
      <c r="C11" s="6">
        <v>414356313</v>
      </c>
      <c r="D11" s="23">
        <v>516495871</v>
      </c>
      <c r="E11" s="24">
        <v>469999987</v>
      </c>
      <c r="F11" s="6">
        <v>470019987</v>
      </c>
      <c r="G11" s="25">
        <v>470019987</v>
      </c>
      <c r="H11" s="26">
        <v>554653649</v>
      </c>
      <c r="I11" s="24">
        <v>558802602</v>
      </c>
      <c r="J11" s="6">
        <v>585623903</v>
      </c>
      <c r="K11" s="25">
        <v>613733866</v>
      </c>
    </row>
    <row r="12" spans="1:11" ht="13.5">
      <c r="A12" s="22" t="s">
        <v>24</v>
      </c>
      <c r="B12" s="6">
        <v>25455611</v>
      </c>
      <c r="C12" s="6">
        <v>30531415</v>
      </c>
      <c r="D12" s="23">
        <v>31050339</v>
      </c>
      <c r="E12" s="24">
        <v>33241639</v>
      </c>
      <c r="F12" s="6">
        <v>33241639</v>
      </c>
      <c r="G12" s="25">
        <v>33241639</v>
      </c>
      <c r="H12" s="26">
        <v>31836403</v>
      </c>
      <c r="I12" s="24">
        <v>31633142</v>
      </c>
      <c r="J12" s="6">
        <v>34199530</v>
      </c>
      <c r="K12" s="25">
        <v>35841108</v>
      </c>
    </row>
    <row r="13" spans="1:11" ht="13.5">
      <c r="A13" s="22" t="s">
        <v>95</v>
      </c>
      <c r="B13" s="6">
        <v>458952088</v>
      </c>
      <c r="C13" s="6">
        <v>474335993</v>
      </c>
      <c r="D13" s="23">
        <v>474164688</v>
      </c>
      <c r="E13" s="24">
        <v>490000000</v>
      </c>
      <c r="F13" s="6">
        <v>490000000</v>
      </c>
      <c r="G13" s="25">
        <v>490000000</v>
      </c>
      <c r="H13" s="26">
        <v>0</v>
      </c>
      <c r="I13" s="24">
        <v>485000000</v>
      </c>
      <c r="J13" s="6">
        <v>491790048</v>
      </c>
      <c r="K13" s="25">
        <v>498795969</v>
      </c>
    </row>
    <row r="14" spans="1:11" ht="13.5">
      <c r="A14" s="22" t="s">
        <v>25</v>
      </c>
      <c r="B14" s="6">
        <v>131937107</v>
      </c>
      <c r="C14" s="6">
        <v>129675171</v>
      </c>
      <c r="D14" s="23">
        <v>4122874</v>
      </c>
      <c r="E14" s="24">
        <v>140501000</v>
      </c>
      <c r="F14" s="6">
        <v>140501000</v>
      </c>
      <c r="G14" s="25">
        <v>140501000</v>
      </c>
      <c r="H14" s="26">
        <v>114540</v>
      </c>
      <c r="I14" s="24">
        <v>135500100</v>
      </c>
      <c r="J14" s="6">
        <v>141244105</v>
      </c>
      <c r="K14" s="25">
        <v>142311822</v>
      </c>
    </row>
    <row r="15" spans="1:11" ht="13.5">
      <c r="A15" s="22" t="s">
        <v>26</v>
      </c>
      <c r="B15" s="6">
        <v>557735258</v>
      </c>
      <c r="C15" s="6">
        <v>522810432</v>
      </c>
      <c r="D15" s="23">
        <v>845443168</v>
      </c>
      <c r="E15" s="24">
        <v>586319855</v>
      </c>
      <c r="F15" s="6">
        <v>560871897</v>
      </c>
      <c r="G15" s="25">
        <v>560871897</v>
      </c>
      <c r="H15" s="26">
        <v>512677238</v>
      </c>
      <c r="I15" s="24">
        <v>623595927</v>
      </c>
      <c r="J15" s="6">
        <v>649636531</v>
      </c>
      <c r="K15" s="25">
        <v>667096214</v>
      </c>
    </row>
    <row r="16" spans="1:11" ht="13.5">
      <c r="A16" s="22" t="s">
        <v>21</v>
      </c>
      <c r="B16" s="6">
        <v>20819232</v>
      </c>
      <c r="C16" s="6">
        <v>4008730</v>
      </c>
      <c r="D16" s="23">
        <v>4051230</v>
      </c>
      <c r="E16" s="24">
        <v>4500000</v>
      </c>
      <c r="F16" s="6">
        <v>4090000</v>
      </c>
      <c r="G16" s="25">
        <v>4090000</v>
      </c>
      <c r="H16" s="26">
        <v>4087100</v>
      </c>
      <c r="I16" s="24">
        <v>4700000</v>
      </c>
      <c r="J16" s="6">
        <v>4900000</v>
      </c>
      <c r="K16" s="25">
        <v>5000000</v>
      </c>
    </row>
    <row r="17" spans="1:11" ht="13.5">
      <c r="A17" s="22" t="s">
        <v>27</v>
      </c>
      <c r="B17" s="6">
        <v>681794433</v>
      </c>
      <c r="C17" s="6">
        <v>539052345</v>
      </c>
      <c r="D17" s="23">
        <v>1295270123</v>
      </c>
      <c r="E17" s="24">
        <v>699175500</v>
      </c>
      <c r="F17" s="6">
        <v>698713383</v>
      </c>
      <c r="G17" s="25">
        <v>698713383</v>
      </c>
      <c r="H17" s="26">
        <v>365308488</v>
      </c>
      <c r="I17" s="24">
        <v>623242598</v>
      </c>
      <c r="J17" s="6">
        <v>673741193</v>
      </c>
      <c r="K17" s="25">
        <v>708108532</v>
      </c>
    </row>
    <row r="18" spans="1:11" ht="13.5">
      <c r="A18" s="33" t="s">
        <v>28</v>
      </c>
      <c r="B18" s="34">
        <f>SUM(B11:B17)</f>
        <v>2268995595</v>
      </c>
      <c r="C18" s="35">
        <f aca="true" t="shared" si="1" ref="C18:K18">SUM(C11:C17)</f>
        <v>2114770399</v>
      </c>
      <c r="D18" s="36">
        <f t="shared" si="1"/>
        <v>3170598293</v>
      </c>
      <c r="E18" s="34">
        <f t="shared" si="1"/>
        <v>2423737981</v>
      </c>
      <c r="F18" s="35">
        <f t="shared" si="1"/>
        <v>2397437906</v>
      </c>
      <c r="G18" s="37">
        <f t="shared" si="1"/>
        <v>2397437906</v>
      </c>
      <c r="H18" s="38">
        <f t="shared" si="1"/>
        <v>1468677418</v>
      </c>
      <c r="I18" s="34">
        <f t="shared" si="1"/>
        <v>2462474369</v>
      </c>
      <c r="J18" s="35">
        <f t="shared" si="1"/>
        <v>2581135310</v>
      </c>
      <c r="K18" s="37">
        <f t="shared" si="1"/>
        <v>2670887511</v>
      </c>
    </row>
    <row r="19" spans="1:11" ht="13.5">
      <c r="A19" s="33" t="s">
        <v>29</v>
      </c>
      <c r="B19" s="39">
        <f>+B10-B18</f>
        <v>-613347333</v>
      </c>
      <c r="C19" s="40">
        <f aca="true" t="shared" si="2" ref="C19:K19">+C10-C18</f>
        <v>-312550261</v>
      </c>
      <c r="D19" s="41">
        <f t="shared" si="2"/>
        <v>-1304306989</v>
      </c>
      <c r="E19" s="39">
        <f t="shared" si="2"/>
        <v>-594682591</v>
      </c>
      <c r="F19" s="40">
        <f t="shared" si="2"/>
        <v>-476758516</v>
      </c>
      <c r="G19" s="42">
        <f t="shared" si="2"/>
        <v>-476758516</v>
      </c>
      <c r="H19" s="43">
        <f t="shared" si="2"/>
        <v>243447236</v>
      </c>
      <c r="I19" s="39">
        <f t="shared" si="2"/>
        <v>-401262684</v>
      </c>
      <c r="J19" s="40">
        <f t="shared" si="2"/>
        <v>-379518491</v>
      </c>
      <c r="K19" s="42">
        <f t="shared" si="2"/>
        <v>-313787225</v>
      </c>
    </row>
    <row r="20" spans="1:11" ht="25.5">
      <c r="A20" s="44" t="s">
        <v>30</v>
      </c>
      <c r="B20" s="45">
        <v>261756000</v>
      </c>
      <c r="C20" s="46">
        <v>0</v>
      </c>
      <c r="D20" s="47">
        <v>5537318</v>
      </c>
      <c r="E20" s="45">
        <v>281797000</v>
      </c>
      <c r="F20" s="46">
        <v>300916930</v>
      </c>
      <c r="G20" s="48">
        <v>300916930</v>
      </c>
      <c r="H20" s="49">
        <v>0</v>
      </c>
      <c r="I20" s="45">
        <v>281482417</v>
      </c>
      <c r="J20" s="46">
        <v>327000000</v>
      </c>
      <c r="K20" s="48">
        <v>335000000</v>
      </c>
    </row>
    <row r="21" spans="1:11" ht="63.75">
      <c r="A21" s="50" t="s">
        <v>96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97</v>
      </c>
      <c r="B22" s="57">
        <f>SUM(B19:B21)</f>
        <v>-351591333</v>
      </c>
      <c r="C22" s="58">
        <f aca="true" t="shared" si="3" ref="C22:K22">SUM(C19:C21)</f>
        <v>-312550261</v>
      </c>
      <c r="D22" s="59">
        <f t="shared" si="3"/>
        <v>-1298769671</v>
      </c>
      <c r="E22" s="57">
        <f t="shared" si="3"/>
        <v>-312885591</v>
      </c>
      <c r="F22" s="58">
        <f t="shared" si="3"/>
        <v>-175841586</v>
      </c>
      <c r="G22" s="60">
        <f t="shared" si="3"/>
        <v>-175841586</v>
      </c>
      <c r="H22" s="61">
        <f t="shared" si="3"/>
        <v>243447236</v>
      </c>
      <c r="I22" s="57">
        <f t="shared" si="3"/>
        <v>-119780267</v>
      </c>
      <c r="J22" s="58">
        <f t="shared" si="3"/>
        <v>-52518491</v>
      </c>
      <c r="K22" s="60">
        <f t="shared" si="3"/>
        <v>21212775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-351591333</v>
      </c>
      <c r="C24" s="40">
        <f aca="true" t="shared" si="4" ref="C24:K24">SUM(C22:C23)</f>
        <v>-312550261</v>
      </c>
      <c r="D24" s="41">
        <f t="shared" si="4"/>
        <v>-1298769671</v>
      </c>
      <c r="E24" s="39">
        <f t="shared" si="4"/>
        <v>-312885591</v>
      </c>
      <c r="F24" s="40">
        <f t="shared" si="4"/>
        <v>-175841586</v>
      </c>
      <c r="G24" s="42">
        <f t="shared" si="4"/>
        <v>-175841586</v>
      </c>
      <c r="H24" s="43">
        <f t="shared" si="4"/>
        <v>243447236</v>
      </c>
      <c r="I24" s="39">
        <f t="shared" si="4"/>
        <v>-119780267</v>
      </c>
      <c r="J24" s="40">
        <f t="shared" si="4"/>
        <v>-52518491</v>
      </c>
      <c r="K24" s="42">
        <f t="shared" si="4"/>
        <v>21212775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252614259</v>
      </c>
      <c r="C27" s="7">
        <v>216725388</v>
      </c>
      <c r="D27" s="69">
        <v>210409555</v>
      </c>
      <c r="E27" s="70">
        <v>281797000</v>
      </c>
      <c r="F27" s="7">
        <v>304431143</v>
      </c>
      <c r="G27" s="71">
        <v>304431143</v>
      </c>
      <c r="H27" s="72">
        <v>136870963</v>
      </c>
      <c r="I27" s="70">
        <v>281482417</v>
      </c>
      <c r="J27" s="7">
        <v>327000000</v>
      </c>
      <c r="K27" s="71">
        <v>335000000</v>
      </c>
    </row>
    <row r="28" spans="1:11" ht="13.5">
      <c r="A28" s="73" t="s">
        <v>34</v>
      </c>
      <c r="B28" s="6">
        <v>232100991</v>
      </c>
      <c r="C28" s="6">
        <v>186967298</v>
      </c>
      <c r="D28" s="23">
        <v>186761062</v>
      </c>
      <c r="E28" s="24">
        <v>281797000</v>
      </c>
      <c r="F28" s="6">
        <v>291916940</v>
      </c>
      <c r="G28" s="25">
        <v>291916940</v>
      </c>
      <c r="H28" s="26">
        <v>0</v>
      </c>
      <c r="I28" s="24">
        <v>281482417</v>
      </c>
      <c r="J28" s="6">
        <v>327000000</v>
      </c>
      <c r="K28" s="25">
        <v>335000000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20513268</v>
      </c>
      <c r="C31" s="6">
        <v>0</v>
      </c>
      <c r="D31" s="23">
        <v>23673993</v>
      </c>
      <c r="E31" s="24">
        <v>0</v>
      </c>
      <c r="F31" s="6">
        <v>12514203</v>
      </c>
      <c r="G31" s="25">
        <v>12514203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252614259</v>
      </c>
      <c r="C32" s="7">
        <f aca="true" t="shared" si="5" ref="C32:K32">SUM(C28:C31)</f>
        <v>186967298</v>
      </c>
      <c r="D32" s="69">
        <f t="shared" si="5"/>
        <v>210435055</v>
      </c>
      <c r="E32" s="70">
        <f t="shared" si="5"/>
        <v>281797000</v>
      </c>
      <c r="F32" s="7">
        <f t="shared" si="5"/>
        <v>304431143</v>
      </c>
      <c r="G32" s="71">
        <f t="shared" si="5"/>
        <v>304431143</v>
      </c>
      <c r="H32" s="72">
        <f t="shared" si="5"/>
        <v>0</v>
      </c>
      <c r="I32" s="70">
        <f t="shared" si="5"/>
        <v>281482417</v>
      </c>
      <c r="J32" s="7">
        <f t="shared" si="5"/>
        <v>327000000</v>
      </c>
      <c r="K32" s="71">
        <f t="shared" si="5"/>
        <v>335000000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562854870</v>
      </c>
      <c r="C35" s="6">
        <v>1597898747</v>
      </c>
      <c r="D35" s="23">
        <v>1496558926</v>
      </c>
      <c r="E35" s="24">
        <v>893505117</v>
      </c>
      <c r="F35" s="6">
        <v>893505117</v>
      </c>
      <c r="G35" s="25">
        <v>893505117</v>
      </c>
      <c r="H35" s="26">
        <v>1557982622</v>
      </c>
      <c r="I35" s="24">
        <v>631540738</v>
      </c>
      <c r="J35" s="6">
        <v>635119875</v>
      </c>
      <c r="K35" s="25">
        <v>708987886</v>
      </c>
    </row>
    <row r="36" spans="1:11" ht="13.5">
      <c r="A36" s="22" t="s">
        <v>40</v>
      </c>
      <c r="B36" s="6">
        <v>6108210628</v>
      </c>
      <c r="C36" s="6">
        <v>5700101833</v>
      </c>
      <c r="D36" s="23">
        <v>5443111638</v>
      </c>
      <c r="E36" s="24">
        <v>6512760237</v>
      </c>
      <c r="F36" s="6">
        <v>6471999984</v>
      </c>
      <c r="G36" s="25">
        <v>6471999984</v>
      </c>
      <c r="H36" s="26">
        <v>5574267969</v>
      </c>
      <c r="I36" s="24">
        <v>6772820806</v>
      </c>
      <c r="J36" s="6">
        <v>7090560237</v>
      </c>
      <c r="K36" s="25">
        <v>7308000000</v>
      </c>
    </row>
    <row r="37" spans="1:11" ht="13.5">
      <c r="A37" s="22" t="s">
        <v>41</v>
      </c>
      <c r="B37" s="6">
        <v>705283757</v>
      </c>
      <c r="C37" s="6">
        <v>1667563844</v>
      </c>
      <c r="D37" s="23">
        <v>2475672605</v>
      </c>
      <c r="E37" s="24">
        <v>726654999</v>
      </c>
      <c r="F37" s="6">
        <v>726654999</v>
      </c>
      <c r="G37" s="25">
        <v>726654999</v>
      </c>
      <c r="H37" s="26">
        <v>2440010517</v>
      </c>
      <c r="I37" s="24">
        <v>620654999</v>
      </c>
      <c r="J37" s="6">
        <v>473642446</v>
      </c>
      <c r="K37" s="25">
        <v>467013203</v>
      </c>
    </row>
    <row r="38" spans="1:11" ht="13.5">
      <c r="A38" s="22" t="s">
        <v>42</v>
      </c>
      <c r="B38" s="6">
        <v>1192090824</v>
      </c>
      <c r="C38" s="6">
        <v>1163833740</v>
      </c>
      <c r="D38" s="23">
        <v>40786697</v>
      </c>
      <c r="E38" s="24">
        <v>1379341815</v>
      </c>
      <c r="F38" s="6">
        <v>1379341815</v>
      </c>
      <c r="G38" s="25">
        <v>1379341815</v>
      </c>
      <c r="H38" s="26">
        <v>40786697</v>
      </c>
      <c r="I38" s="24">
        <v>1379341815</v>
      </c>
      <c r="J38" s="6">
        <v>1500044376</v>
      </c>
      <c r="K38" s="25">
        <v>1630170144</v>
      </c>
    </row>
    <row r="39" spans="1:11" ht="13.5">
      <c r="A39" s="22" t="s">
        <v>43</v>
      </c>
      <c r="B39" s="6">
        <v>4773690917</v>
      </c>
      <c r="C39" s="6">
        <v>4779153233</v>
      </c>
      <c r="D39" s="23">
        <v>5721301464</v>
      </c>
      <c r="E39" s="24">
        <v>5613154132</v>
      </c>
      <c r="F39" s="6">
        <v>5435349874</v>
      </c>
      <c r="G39" s="25">
        <v>5435349874</v>
      </c>
      <c r="H39" s="26">
        <v>4822924416</v>
      </c>
      <c r="I39" s="24">
        <v>5404364730</v>
      </c>
      <c r="J39" s="6">
        <v>5594437817</v>
      </c>
      <c r="K39" s="25">
        <v>5962230089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106916954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-252562801</v>
      </c>
      <c r="C43" s="6">
        <v>-12756625</v>
      </c>
      <c r="D43" s="23">
        <v>1213140</v>
      </c>
      <c r="E43" s="24">
        <v>-1256515</v>
      </c>
      <c r="F43" s="6">
        <v>0</v>
      </c>
      <c r="G43" s="25">
        <v>0</v>
      </c>
      <c r="H43" s="26">
        <v>5828853</v>
      </c>
      <c r="I43" s="24">
        <v>0</v>
      </c>
      <c r="J43" s="6">
        <v>-100000</v>
      </c>
      <c r="K43" s="25">
        <v>-100000</v>
      </c>
    </row>
    <row r="44" spans="1:11" ht="13.5">
      <c r="A44" s="22" t="s">
        <v>47</v>
      </c>
      <c r="B44" s="6">
        <v>109856265</v>
      </c>
      <c r="C44" s="6">
        <v>15948174</v>
      </c>
      <c r="D44" s="23">
        <v>24860485</v>
      </c>
      <c r="E44" s="24">
        <v>-24808659</v>
      </c>
      <c r="F44" s="6">
        <v>0</v>
      </c>
      <c r="G44" s="25">
        <v>0</v>
      </c>
      <c r="H44" s="26">
        <v>-43026814</v>
      </c>
      <c r="I44" s="24">
        <v>0</v>
      </c>
      <c r="J44" s="6">
        <v>16800000</v>
      </c>
      <c r="K44" s="25">
        <v>-16800000</v>
      </c>
    </row>
    <row r="45" spans="1:11" ht="13.5">
      <c r="A45" s="33" t="s">
        <v>48</v>
      </c>
      <c r="B45" s="7">
        <v>33365573</v>
      </c>
      <c r="C45" s="7">
        <v>-131577424</v>
      </c>
      <c r="D45" s="69">
        <v>59938897</v>
      </c>
      <c r="E45" s="70">
        <v>37928732</v>
      </c>
      <c r="F45" s="7">
        <v>63993906</v>
      </c>
      <c r="G45" s="71">
        <v>63993906</v>
      </c>
      <c r="H45" s="72">
        <v>-31889988</v>
      </c>
      <c r="I45" s="70">
        <v>4518038</v>
      </c>
      <c r="J45" s="7">
        <v>67819875</v>
      </c>
      <c r="K45" s="71">
        <v>101087886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33365573</v>
      </c>
      <c r="C48" s="6">
        <v>13560055</v>
      </c>
      <c r="D48" s="23">
        <v>73956216</v>
      </c>
      <c r="E48" s="24">
        <v>76793906</v>
      </c>
      <c r="F48" s="6">
        <v>76793906</v>
      </c>
      <c r="G48" s="25">
        <v>76793906</v>
      </c>
      <c r="H48" s="26">
        <v>-529405101</v>
      </c>
      <c r="I48" s="24">
        <v>17318038</v>
      </c>
      <c r="J48" s="6">
        <v>64019875</v>
      </c>
      <c r="K48" s="25">
        <v>130987886</v>
      </c>
    </row>
    <row r="49" spans="1:11" ht="13.5">
      <c r="A49" s="22" t="s">
        <v>51</v>
      </c>
      <c r="B49" s="6">
        <f>+B75</f>
        <v>413292277.72649413</v>
      </c>
      <c r="C49" s="6">
        <f aca="true" t="shared" si="6" ref="C49:K49">+C75</f>
        <v>1409188853</v>
      </c>
      <c r="D49" s="23">
        <f t="shared" si="6"/>
        <v>2166776476</v>
      </c>
      <c r="E49" s="24">
        <f t="shared" si="6"/>
        <v>600385652</v>
      </c>
      <c r="F49" s="6">
        <f t="shared" si="6"/>
        <v>671454899</v>
      </c>
      <c r="G49" s="25">
        <f t="shared" si="6"/>
        <v>671454899</v>
      </c>
      <c r="H49" s="26">
        <f t="shared" si="6"/>
        <v>2329696133</v>
      </c>
      <c r="I49" s="24">
        <f t="shared" si="6"/>
        <v>581454899</v>
      </c>
      <c r="J49" s="6">
        <f t="shared" si="6"/>
        <v>595629143</v>
      </c>
      <c r="K49" s="25">
        <f t="shared" si="6"/>
        <v>600799900</v>
      </c>
    </row>
    <row r="50" spans="1:11" ht="13.5">
      <c r="A50" s="33" t="s">
        <v>52</v>
      </c>
      <c r="B50" s="7">
        <f>+B48-B49</f>
        <v>-379926704.72649413</v>
      </c>
      <c r="C50" s="7">
        <f aca="true" t="shared" si="7" ref="C50:K50">+C48-C49</f>
        <v>-1395628798</v>
      </c>
      <c r="D50" s="69">
        <f t="shared" si="7"/>
        <v>-2092820260</v>
      </c>
      <c r="E50" s="70">
        <f t="shared" si="7"/>
        <v>-523591746</v>
      </c>
      <c r="F50" s="7">
        <f t="shared" si="7"/>
        <v>-594660993</v>
      </c>
      <c r="G50" s="71">
        <f t="shared" si="7"/>
        <v>-594660993</v>
      </c>
      <c r="H50" s="72">
        <f t="shared" si="7"/>
        <v>-2859101234</v>
      </c>
      <c r="I50" s="70">
        <f t="shared" si="7"/>
        <v>-564136861</v>
      </c>
      <c r="J50" s="7">
        <f t="shared" si="7"/>
        <v>-531609268</v>
      </c>
      <c r="K50" s="71">
        <f t="shared" si="7"/>
        <v>-469812014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6095435499</v>
      </c>
      <c r="C53" s="6">
        <v>5148121946</v>
      </c>
      <c r="D53" s="23">
        <v>4921693084</v>
      </c>
      <c r="E53" s="24">
        <v>6499960237</v>
      </c>
      <c r="F53" s="6">
        <v>6459199984</v>
      </c>
      <c r="G53" s="25">
        <v>6459199984</v>
      </c>
      <c r="H53" s="26">
        <v>5058564047</v>
      </c>
      <c r="I53" s="24">
        <v>6760020806</v>
      </c>
      <c r="J53" s="6">
        <v>7077660237</v>
      </c>
      <c r="K53" s="25">
        <v>7295000000</v>
      </c>
    </row>
    <row r="54" spans="1:11" ht="13.5">
      <c r="A54" s="22" t="s">
        <v>55</v>
      </c>
      <c r="B54" s="6">
        <v>458952088</v>
      </c>
      <c r="C54" s="6">
        <v>0</v>
      </c>
      <c r="D54" s="23">
        <v>474164688</v>
      </c>
      <c r="E54" s="24">
        <v>490000000</v>
      </c>
      <c r="F54" s="6">
        <v>490000000</v>
      </c>
      <c r="G54" s="25">
        <v>490000000</v>
      </c>
      <c r="H54" s="26">
        <v>0</v>
      </c>
      <c r="I54" s="24">
        <v>485000000</v>
      </c>
      <c r="J54" s="6">
        <v>491790048</v>
      </c>
      <c r="K54" s="25">
        <v>498795969</v>
      </c>
    </row>
    <row r="55" spans="1:11" ht="13.5">
      <c r="A55" s="22" t="s">
        <v>56</v>
      </c>
      <c r="B55" s="6">
        <v>0</v>
      </c>
      <c r="C55" s="6">
        <v>104089489</v>
      </c>
      <c r="D55" s="23">
        <v>74701666</v>
      </c>
      <c r="E55" s="24">
        <v>93787000</v>
      </c>
      <c r="F55" s="6">
        <v>122935792</v>
      </c>
      <c r="G55" s="25">
        <v>122935792</v>
      </c>
      <c r="H55" s="26">
        <v>50308469</v>
      </c>
      <c r="I55" s="24">
        <v>85497150</v>
      </c>
      <c r="J55" s="6">
        <v>173000000</v>
      </c>
      <c r="K55" s="25">
        <v>162000000</v>
      </c>
    </row>
    <row r="56" spans="1:11" ht="13.5">
      <c r="A56" s="22" t="s">
        <v>57</v>
      </c>
      <c r="B56" s="6">
        <v>122068563</v>
      </c>
      <c r="C56" s="6">
        <v>96817961</v>
      </c>
      <c r="D56" s="23">
        <v>95906098</v>
      </c>
      <c r="E56" s="24">
        <v>87710000</v>
      </c>
      <c r="F56" s="6">
        <v>108792436</v>
      </c>
      <c r="G56" s="25">
        <v>108792436</v>
      </c>
      <c r="H56" s="26">
        <v>85827978</v>
      </c>
      <c r="I56" s="24">
        <v>92145000</v>
      </c>
      <c r="J56" s="6">
        <v>97663960</v>
      </c>
      <c r="K56" s="25">
        <v>105399827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10778240</v>
      </c>
      <c r="C59" s="6">
        <v>10436480</v>
      </c>
      <c r="D59" s="23">
        <v>22785263</v>
      </c>
      <c r="E59" s="24">
        <v>5101000</v>
      </c>
      <c r="F59" s="6">
        <v>5101000</v>
      </c>
      <c r="G59" s="25">
        <v>5101000</v>
      </c>
      <c r="H59" s="26">
        <v>5101000</v>
      </c>
      <c r="I59" s="24">
        <v>4016000</v>
      </c>
      <c r="J59" s="6">
        <v>4208768</v>
      </c>
      <c r="K59" s="25">
        <v>4410789</v>
      </c>
    </row>
    <row r="60" spans="1:11" ht="13.5">
      <c r="A60" s="90" t="s">
        <v>60</v>
      </c>
      <c r="B60" s="6">
        <v>0</v>
      </c>
      <c r="C60" s="6">
        <v>51248148</v>
      </c>
      <c r="D60" s="23">
        <v>89145400</v>
      </c>
      <c r="E60" s="24">
        <v>113438201</v>
      </c>
      <c r="F60" s="6">
        <v>25901118</v>
      </c>
      <c r="G60" s="25">
        <v>25901118</v>
      </c>
      <c r="H60" s="26">
        <v>25901118</v>
      </c>
      <c r="I60" s="24">
        <v>27917549</v>
      </c>
      <c r="J60" s="6">
        <v>29257593</v>
      </c>
      <c r="K60" s="25">
        <v>30661958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81455</v>
      </c>
      <c r="C62" s="98">
        <v>102934</v>
      </c>
      <c r="D62" s="99">
        <v>106169</v>
      </c>
      <c r="E62" s="97">
        <v>111690</v>
      </c>
      <c r="F62" s="98">
        <v>111690</v>
      </c>
      <c r="G62" s="99">
        <v>111690</v>
      </c>
      <c r="H62" s="100">
        <v>111690</v>
      </c>
      <c r="I62" s="97">
        <v>117721</v>
      </c>
      <c r="J62" s="98">
        <v>124078</v>
      </c>
      <c r="K62" s="99">
        <v>130435</v>
      </c>
    </row>
    <row r="63" spans="1:11" ht="13.5">
      <c r="A63" s="96" t="s">
        <v>63</v>
      </c>
      <c r="B63" s="97">
        <v>61702</v>
      </c>
      <c r="C63" s="98">
        <v>80840</v>
      </c>
      <c r="D63" s="99">
        <v>81643</v>
      </c>
      <c r="E63" s="97">
        <v>85888</v>
      </c>
      <c r="F63" s="98">
        <v>85888</v>
      </c>
      <c r="G63" s="99">
        <v>85888</v>
      </c>
      <c r="H63" s="100">
        <v>85888</v>
      </c>
      <c r="I63" s="97">
        <v>90526</v>
      </c>
      <c r="J63" s="98">
        <v>95414</v>
      </c>
      <c r="K63" s="99">
        <v>100303</v>
      </c>
    </row>
    <row r="64" spans="1:11" ht="13.5">
      <c r="A64" s="96" t="s">
        <v>64</v>
      </c>
      <c r="B64" s="97">
        <v>169528</v>
      </c>
      <c r="C64" s="98">
        <v>176309</v>
      </c>
      <c r="D64" s="99">
        <v>185529</v>
      </c>
      <c r="E64" s="97">
        <v>195177</v>
      </c>
      <c r="F64" s="98">
        <v>195177</v>
      </c>
      <c r="G64" s="99">
        <v>195177</v>
      </c>
      <c r="H64" s="100">
        <v>195177</v>
      </c>
      <c r="I64" s="97">
        <v>205716</v>
      </c>
      <c r="J64" s="98">
        <v>216825</v>
      </c>
      <c r="K64" s="99">
        <v>227933</v>
      </c>
    </row>
    <row r="65" spans="1:11" ht="13.5">
      <c r="A65" s="96" t="s">
        <v>65</v>
      </c>
      <c r="B65" s="97">
        <v>398768</v>
      </c>
      <c r="C65" s="98">
        <v>420247</v>
      </c>
      <c r="D65" s="99">
        <v>452671</v>
      </c>
      <c r="E65" s="97">
        <v>476210</v>
      </c>
      <c r="F65" s="98">
        <v>476210</v>
      </c>
      <c r="G65" s="99">
        <v>476210</v>
      </c>
      <c r="H65" s="100">
        <v>476210</v>
      </c>
      <c r="I65" s="97">
        <v>501926</v>
      </c>
      <c r="J65" s="98">
        <v>529030</v>
      </c>
      <c r="K65" s="99">
        <v>556134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0.5295495537037016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100</v>
      </c>
      <c r="B71" s="2">
        <f>+B83</f>
        <v>556019659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101</v>
      </c>
      <c r="B72" s="2">
        <f>+B77</f>
        <v>1049986078</v>
      </c>
      <c r="C72" s="2">
        <f aca="true" t="shared" si="10" ref="C72:K72">+C77</f>
        <v>930207833</v>
      </c>
      <c r="D72" s="2">
        <f t="shared" si="10"/>
        <v>939372762</v>
      </c>
      <c r="E72" s="2">
        <f t="shared" si="10"/>
        <v>1031967001</v>
      </c>
      <c r="F72" s="2">
        <f t="shared" si="10"/>
        <v>1111967001</v>
      </c>
      <c r="G72" s="2">
        <f t="shared" si="10"/>
        <v>1111967001</v>
      </c>
      <c r="H72" s="2">
        <f t="shared" si="10"/>
        <v>1067756876</v>
      </c>
      <c r="I72" s="2">
        <f t="shared" si="10"/>
        <v>1137652379</v>
      </c>
      <c r="J72" s="2">
        <f t="shared" si="10"/>
        <v>1187751956</v>
      </c>
      <c r="K72" s="2">
        <f t="shared" si="10"/>
        <v>1245606037</v>
      </c>
    </row>
    <row r="73" spans="1:11" ht="12.75" hidden="1">
      <c r="A73" s="2" t="s">
        <v>102</v>
      </c>
      <c r="B73" s="2">
        <f>+B74</f>
        <v>933366045.3333331</v>
      </c>
      <c r="C73" s="2">
        <f aca="true" t="shared" si="11" ref="C73:K73">+(C78+C80+C81+C82)-(B78+B80+B81+B82)</f>
        <v>1066602514</v>
      </c>
      <c r="D73" s="2">
        <f t="shared" si="11"/>
        <v>-165509238</v>
      </c>
      <c r="E73" s="2">
        <f t="shared" si="11"/>
        <v>-598202178</v>
      </c>
      <c r="F73" s="2">
        <f>+(F78+F80+F81+F82)-(D78+D80+D81+D82)</f>
        <v>-598202178</v>
      </c>
      <c r="G73" s="2">
        <f>+(G78+G80+G81+G82)-(D78+D80+D81+D82)</f>
        <v>-598202178</v>
      </c>
      <c r="H73" s="2">
        <f>+(H78+H80+H81+H82)-(D78+D80+D81+D82)</f>
        <v>651862007</v>
      </c>
      <c r="I73" s="2">
        <f>+(I78+I80+I81+I82)-(E78+E80+E81+E82)</f>
        <v>-202488511</v>
      </c>
      <c r="J73" s="2">
        <f t="shared" si="11"/>
        <v>-46022700</v>
      </c>
      <c r="K73" s="2">
        <f t="shared" si="11"/>
        <v>5000000</v>
      </c>
    </row>
    <row r="74" spans="1:11" ht="12.75" hidden="1">
      <c r="A74" s="2" t="s">
        <v>103</v>
      </c>
      <c r="B74" s="2">
        <f>+TREND(C74:E74)</f>
        <v>933366045.3333331</v>
      </c>
      <c r="C74" s="2">
        <f>+C73</f>
        <v>1066602514</v>
      </c>
      <c r="D74" s="2">
        <f aca="true" t="shared" si="12" ref="D74:K74">+D73</f>
        <v>-165509238</v>
      </c>
      <c r="E74" s="2">
        <f t="shared" si="12"/>
        <v>-598202178</v>
      </c>
      <c r="F74" s="2">
        <f t="shared" si="12"/>
        <v>-598202178</v>
      </c>
      <c r="G74" s="2">
        <f t="shared" si="12"/>
        <v>-598202178</v>
      </c>
      <c r="H74" s="2">
        <f t="shared" si="12"/>
        <v>651862007</v>
      </c>
      <c r="I74" s="2">
        <f t="shared" si="12"/>
        <v>-202488511</v>
      </c>
      <c r="J74" s="2">
        <f t="shared" si="12"/>
        <v>-46022700</v>
      </c>
      <c r="K74" s="2">
        <f t="shared" si="12"/>
        <v>5000000</v>
      </c>
    </row>
    <row r="75" spans="1:11" ht="12.75" hidden="1">
      <c r="A75" s="2" t="s">
        <v>104</v>
      </c>
      <c r="B75" s="2">
        <f>+B84-(((B80+B81+B78)*B70)-B79)</f>
        <v>413292277.72649413</v>
      </c>
      <c r="C75" s="2">
        <f aca="true" t="shared" si="13" ref="C75:K75">+C84-(((C80+C81+C78)*C70)-C79)</f>
        <v>1409188853</v>
      </c>
      <c r="D75" s="2">
        <f t="shared" si="13"/>
        <v>2166776476</v>
      </c>
      <c r="E75" s="2">
        <f t="shared" si="13"/>
        <v>600385652</v>
      </c>
      <c r="F75" s="2">
        <f t="shared" si="13"/>
        <v>671454899</v>
      </c>
      <c r="G75" s="2">
        <f t="shared" si="13"/>
        <v>671454899</v>
      </c>
      <c r="H75" s="2">
        <f t="shared" si="13"/>
        <v>2329696133</v>
      </c>
      <c r="I75" s="2">
        <f t="shared" si="13"/>
        <v>581454899</v>
      </c>
      <c r="J75" s="2">
        <f t="shared" si="13"/>
        <v>595629143</v>
      </c>
      <c r="K75" s="2">
        <f t="shared" si="13"/>
        <v>600799900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1049986078</v>
      </c>
      <c r="C77" s="3">
        <v>930207833</v>
      </c>
      <c r="D77" s="3">
        <v>939372762</v>
      </c>
      <c r="E77" s="3">
        <v>1031967001</v>
      </c>
      <c r="F77" s="3">
        <v>1111967001</v>
      </c>
      <c r="G77" s="3">
        <v>1111967001</v>
      </c>
      <c r="H77" s="3">
        <v>1067756876</v>
      </c>
      <c r="I77" s="3">
        <v>1137652379</v>
      </c>
      <c r="J77" s="3">
        <v>1187751956</v>
      </c>
      <c r="K77" s="3">
        <v>1245606037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686868228</v>
      </c>
      <c r="C79" s="3">
        <v>1409188853</v>
      </c>
      <c r="D79" s="3">
        <v>2166776476</v>
      </c>
      <c r="E79" s="3">
        <v>470654999</v>
      </c>
      <c r="F79" s="3">
        <v>470654999</v>
      </c>
      <c r="G79" s="3">
        <v>470654999</v>
      </c>
      <c r="H79" s="3">
        <v>2128896233</v>
      </c>
      <c r="I79" s="3">
        <v>380654999</v>
      </c>
      <c r="J79" s="3">
        <v>394829243</v>
      </c>
      <c r="K79" s="3">
        <v>400000000</v>
      </c>
    </row>
    <row r="80" spans="1:11" ht="12.75" hidden="1">
      <c r="A80" s="1" t="s">
        <v>69</v>
      </c>
      <c r="B80" s="3">
        <v>509130030</v>
      </c>
      <c r="C80" s="3">
        <v>636417504</v>
      </c>
      <c r="D80" s="3">
        <v>291675099</v>
      </c>
      <c r="E80" s="3">
        <v>819511211</v>
      </c>
      <c r="F80" s="3">
        <v>819511211</v>
      </c>
      <c r="G80" s="3">
        <v>819511211</v>
      </c>
      <c r="H80" s="3">
        <v>798737435</v>
      </c>
      <c r="I80" s="3">
        <v>617022700</v>
      </c>
      <c r="J80" s="3">
        <v>571000000</v>
      </c>
      <c r="K80" s="3">
        <v>576000000</v>
      </c>
    </row>
    <row r="81" spans="1:11" ht="12.75" hidden="1">
      <c r="A81" s="1" t="s">
        <v>70</v>
      </c>
      <c r="B81" s="3">
        <v>7490083</v>
      </c>
      <c r="C81" s="3">
        <v>946805123</v>
      </c>
      <c r="D81" s="3">
        <v>1126038290</v>
      </c>
      <c r="E81" s="3">
        <v>0</v>
      </c>
      <c r="F81" s="3">
        <v>0</v>
      </c>
      <c r="G81" s="3">
        <v>0</v>
      </c>
      <c r="H81" s="3">
        <v>1270837961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556019659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129730653</v>
      </c>
      <c r="F84" s="3">
        <v>200799900</v>
      </c>
      <c r="G84" s="3">
        <v>200799900</v>
      </c>
      <c r="H84" s="3">
        <v>200799900</v>
      </c>
      <c r="I84" s="3">
        <v>200799900</v>
      </c>
      <c r="J84" s="3">
        <v>200799900</v>
      </c>
      <c r="K84" s="3">
        <v>200799900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306748000</v>
      </c>
      <c r="C5" s="6">
        <v>0</v>
      </c>
      <c r="D5" s="23">
        <v>27666695</v>
      </c>
      <c r="E5" s="24">
        <v>362089456</v>
      </c>
      <c r="F5" s="6">
        <v>377121628</v>
      </c>
      <c r="G5" s="25">
        <v>377121628</v>
      </c>
      <c r="H5" s="26">
        <v>379995364</v>
      </c>
      <c r="I5" s="24">
        <v>398240441</v>
      </c>
      <c r="J5" s="6">
        <v>424524311</v>
      </c>
      <c r="K5" s="25">
        <v>444052429</v>
      </c>
    </row>
    <row r="6" spans="1:11" ht="13.5">
      <c r="A6" s="22" t="s">
        <v>19</v>
      </c>
      <c r="B6" s="6">
        <v>2631853000</v>
      </c>
      <c r="C6" s="6">
        <v>0</v>
      </c>
      <c r="D6" s="23">
        <v>248539973</v>
      </c>
      <c r="E6" s="24">
        <v>3373981520</v>
      </c>
      <c r="F6" s="6">
        <v>3144542225</v>
      </c>
      <c r="G6" s="25">
        <v>3144542225</v>
      </c>
      <c r="H6" s="26">
        <v>2734661303</v>
      </c>
      <c r="I6" s="24">
        <v>3339986071</v>
      </c>
      <c r="J6" s="6">
        <v>3527025292</v>
      </c>
      <c r="K6" s="25">
        <v>3689268454</v>
      </c>
    </row>
    <row r="7" spans="1:11" ht="13.5">
      <c r="A7" s="22" t="s">
        <v>20</v>
      </c>
      <c r="B7" s="6">
        <v>23828000</v>
      </c>
      <c r="C7" s="6">
        <v>0</v>
      </c>
      <c r="D7" s="23">
        <v>2195363</v>
      </c>
      <c r="E7" s="24">
        <v>20773764</v>
      </c>
      <c r="F7" s="6">
        <v>30920502</v>
      </c>
      <c r="G7" s="25">
        <v>30920502</v>
      </c>
      <c r="H7" s="26">
        <v>17318425</v>
      </c>
      <c r="I7" s="24">
        <v>27311859</v>
      </c>
      <c r="J7" s="6">
        <v>35631984</v>
      </c>
      <c r="K7" s="25">
        <v>40016342</v>
      </c>
    </row>
    <row r="8" spans="1:11" ht="13.5">
      <c r="A8" s="22" t="s">
        <v>21</v>
      </c>
      <c r="B8" s="6">
        <v>458808676</v>
      </c>
      <c r="C8" s="6">
        <v>0</v>
      </c>
      <c r="D8" s="23">
        <v>10130776</v>
      </c>
      <c r="E8" s="24">
        <v>772560000</v>
      </c>
      <c r="F8" s="6">
        <v>846630563</v>
      </c>
      <c r="G8" s="25">
        <v>846630563</v>
      </c>
      <c r="H8" s="26">
        <v>337532341</v>
      </c>
      <c r="I8" s="24">
        <v>868506003</v>
      </c>
      <c r="J8" s="6">
        <v>962896396</v>
      </c>
      <c r="K8" s="25">
        <v>1065160960</v>
      </c>
    </row>
    <row r="9" spans="1:11" ht="13.5">
      <c r="A9" s="22" t="s">
        <v>22</v>
      </c>
      <c r="B9" s="6">
        <v>309877805</v>
      </c>
      <c r="C9" s="6">
        <v>0</v>
      </c>
      <c r="D9" s="23">
        <v>114523416</v>
      </c>
      <c r="E9" s="24">
        <v>669060565</v>
      </c>
      <c r="F9" s="6">
        <v>540464952</v>
      </c>
      <c r="G9" s="25">
        <v>540464952</v>
      </c>
      <c r="H9" s="26">
        <v>514888524</v>
      </c>
      <c r="I9" s="24">
        <v>556704540</v>
      </c>
      <c r="J9" s="6">
        <v>575249166</v>
      </c>
      <c r="K9" s="25">
        <v>598965345</v>
      </c>
    </row>
    <row r="10" spans="1:11" ht="25.5">
      <c r="A10" s="27" t="s">
        <v>94</v>
      </c>
      <c r="B10" s="28">
        <f>SUM(B5:B9)</f>
        <v>3731115481</v>
      </c>
      <c r="C10" s="29">
        <f aca="true" t="shared" si="0" ref="C10:K10">SUM(C5:C9)</f>
        <v>0</v>
      </c>
      <c r="D10" s="30">
        <f t="shared" si="0"/>
        <v>403056223</v>
      </c>
      <c r="E10" s="28">
        <f t="shared" si="0"/>
        <v>5198465305</v>
      </c>
      <c r="F10" s="29">
        <f t="shared" si="0"/>
        <v>4939679870</v>
      </c>
      <c r="G10" s="31">
        <f t="shared" si="0"/>
        <v>4939679870</v>
      </c>
      <c r="H10" s="32">
        <f t="shared" si="0"/>
        <v>3984395957</v>
      </c>
      <c r="I10" s="28">
        <f t="shared" si="0"/>
        <v>5190748914</v>
      </c>
      <c r="J10" s="29">
        <f t="shared" si="0"/>
        <v>5525327149</v>
      </c>
      <c r="K10" s="31">
        <f t="shared" si="0"/>
        <v>5837463530</v>
      </c>
    </row>
    <row r="11" spans="1:11" ht="13.5">
      <c r="A11" s="22" t="s">
        <v>23</v>
      </c>
      <c r="B11" s="6">
        <v>574702000</v>
      </c>
      <c r="C11" s="6">
        <v>0</v>
      </c>
      <c r="D11" s="23">
        <v>73420364</v>
      </c>
      <c r="E11" s="24">
        <v>729929718</v>
      </c>
      <c r="F11" s="6">
        <v>745819957</v>
      </c>
      <c r="G11" s="25">
        <v>745819957</v>
      </c>
      <c r="H11" s="26">
        <v>705975845</v>
      </c>
      <c r="I11" s="24">
        <v>792398131</v>
      </c>
      <c r="J11" s="6">
        <v>828848445</v>
      </c>
      <c r="K11" s="25">
        <v>866975473</v>
      </c>
    </row>
    <row r="12" spans="1:11" ht="13.5">
      <c r="A12" s="22" t="s">
        <v>24</v>
      </c>
      <c r="B12" s="6">
        <v>31420012</v>
      </c>
      <c r="C12" s="6">
        <v>0</v>
      </c>
      <c r="D12" s="23">
        <v>0</v>
      </c>
      <c r="E12" s="24">
        <v>60892617</v>
      </c>
      <c r="F12" s="6">
        <v>60892617</v>
      </c>
      <c r="G12" s="25">
        <v>60892617</v>
      </c>
      <c r="H12" s="26">
        <v>55266659</v>
      </c>
      <c r="I12" s="24">
        <v>64306476</v>
      </c>
      <c r="J12" s="6">
        <v>67264573</v>
      </c>
      <c r="K12" s="25">
        <v>70358744</v>
      </c>
    </row>
    <row r="13" spans="1:11" ht="13.5">
      <c r="A13" s="22" t="s">
        <v>95</v>
      </c>
      <c r="B13" s="6">
        <v>362143000</v>
      </c>
      <c r="C13" s="6">
        <v>0</v>
      </c>
      <c r="D13" s="23">
        <v>73952433</v>
      </c>
      <c r="E13" s="24">
        <v>448974282</v>
      </c>
      <c r="F13" s="6">
        <v>409043426</v>
      </c>
      <c r="G13" s="25">
        <v>409043426</v>
      </c>
      <c r="H13" s="26">
        <v>278180784</v>
      </c>
      <c r="I13" s="24">
        <v>507217347</v>
      </c>
      <c r="J13" s="6">
        <v>530549346</v>
      </c>
      <c r="K13" s="25">
        <v>554954615</v>
      </c>
    </row>
    <row r="14" spans="1:11" ht="13.5">
      <c r="A14" s="22" t="s">
        <v>25</v>
      </c>
      <c r="B14" s="6">
        <v>81961000</v>
      </c>
      <c r="C14" s="6">
        <v>0</v>
      </c>
      <c r="D14" s="23">
        <v>36602557</v>
      </c>
      <c r="E14" s="24">
        <v>50876578</v>
      </c>
      <c r="F14" s="6">
        <v>33250848</v>
      </c>
      <c r="G14" s="25">
        <v>33250848</v>
      </c>
      <c r="H14" s="26">
        <v>51534414</v>
      </c>
      <c r="I14" s="24">
        <v>43444262</v>
      </c>
      <c r="J14" s="6">
        <v>45442699</v>
      </c>
      <c r="K14" s="25">
        <v>47533063</v>
      </c>
    </row>
    <row r="15" spans="1:11" ht="13.5">
      <c r="A15" s="22" t="s">
        <v>26</v>
      </c>
      <c r="B15" s="6">
        <v>2110622000</v>
      </c>
      <c r="C15" s="6">
        <v>588620</v>
      </c>
      <c r="D15" s="23">
        <v>403595840</v>
      </c>
      <c r="E15" s="24">
        <v>2283563840</v>
      </c>
      <c r="F15" s="6">
        <v>2332586569</v>
      </c>
      <c r="G15" s="25">
        <v>2332586569</v>
      </c>
      <c r="H15" s="26">
        <v>2070965137</v>
      </c>
      <c r="I15" s="24">
        <v>1376489263</v>
      </c>
      <c r="J15" s="6">
        <v>1450895672</v>
      </c>
      <c r="K15" s="25">
        <v>1529154150</v>
      </c>
    </row>
    <row r="16" spans="1:11" ht="13.5">
      <c r="A16" s="22" t="s">
        <v>21</v>
      </c>
      <c r="B16" s="6">
        <v>3202000</v>
      </c>
      <c r="C16" s="6">
        <v>0</v>
      </c>
      <c r="D16" s="23">
        <v>22921301</v>
      </c>
      <c r="E16" s="24">
        <v>17406858</v>
      </c>
      <c r="F16" s="6">
        <v>17891858</v>
      </c>
      <c r="G16" s="25">
        <v>17891858</v>
      </c>
      <c r="H16" s="26">
        <v>3158402</v>
      </c>
      <c r="I16" s="24">
        <v>18683677</v>
      </c>
      <c r="J16" s="6">
        <v>19543488</v>
      </c>
      <c r="K16" s="25">
        <v>20442110</v>
      </c>
    </row>
    <row r="17" spans="1:11" ht="13.5">
      <c r="A17" s="22" t="s">
        <v>27</v>
      </c>
      <c r="B17" s="6">
        <v>886088000</v>
      </c>
      <c r="C17" s="6">
        <v>-1706548</v>
      </c>
      <c r="D17" s="23">
        <v>1168544365</v>
      </c>
      <c r="E17" s="24">
        <v>1449574435</v>
      </c>
      <c r="F17" s="6">
        <v>1331407195</v>
      </c>
      <c r="G17" s="25">
        <v>1331407195</v>
      </c>
      <c r="H17" s="26">
        <v>661686642</v>
      </c>
      <c r="I17" s="24">
        <v>1523551249</v>
      </c>
      <c r="J17" s="6">
        <v>1555210941</v>
      </c>
      <c r="K17" s="25">
        <v>1577595055</v>
      </c>
    </row>
    <row r="18" spans="1:11" ht="13.5">
      <c r="A18" s="33" t="s">
        <v>28</v>
      </c>
      <c r="B18" s="34">
        <f>SUM(B11:B17)</f>
        <v>4050138012</v>
      </c>
      <c r="C18" s="35">
        <f aca="true" t="shared" si="1" ref="C18:K18">SUM(C11:C17)</f>
        <v>-1117928</v>
      </c>
      <c r="D18" s="36">
        <f t="shared" si="1"/>
        <v>1779036860</v>
      </c>
      <c r="E18" s="34">
        <f t="shared" si="1"/>
        <v>5041218328</v>
      </c>
      <c r="F18" s="35">
        <f t="shared" si="1"/>
        <v>4930892470</v>
      </c>
      <c r="G18" s="37">
        <f t="shared" si="1"/>
        <v>4930892470</v>
      </c>
      <c r="H18" s="38">
        <f t="shared" si="1"/>
        <v>3826767883</v>
      </c>
      <c r="I18" s="34">
        <f t="shared" si="1"/>
        <v>4326090405</v>
      </c>
      <c r="J18" s="35">
        <f t="shared" si="1"/>
        <v>4497755164</v>
      </c>
      <c r="K18" s="37">
        <f t="shared" si="1"/>
        <v>4667013210</v>
      </c>
    </row>
    <row r="19" spans="1:11" ht="13.5">
      <c r="A19" s="33" t="s">
        <v>29</v>
      </c>
      <c r="B19" s="39">
        <f>+B10-B18</f>
        <v>-319022531</v>
      </c>
      <c r="C19" s="40">
        <f aca="true" t="shared" si="2" ref="C19:K19">+C10-C18</f>
        <v>1117928</v>
      </c>
      <c r="D19" s="41">
        <f t="shared" si="2"/>
        <v>-1375980637</v>
      </c>
      <c r="E19" s="39">
        <f t="shared" si="2"/>
        <v>157246977</v>
      </c>
      <c r="F19" s="40">
        <f t="shared" si="2"/>
        <v>8787400</v>
      </c>
      <c r="G19" s="42">
        <f t="shared" si="2"/>
        <v>8787400</v>
      </c>
      <c r="H19" s="43">
        <f t="shared" si="2"/>
        <v>157628074</v>
      </c>
      <c r="I19" s="39">
        <f t="shared" si="2"/>
        <v>864658509</v>
      </c>
      <c r="J19" s="40">
        <f t="shared" si="2"/>
        <v>1027571985</v>
      </c>
      <c r="K19" s="42">
        <f t="shared" si="2"/>
        <v>1170450320</v>
      </c>
    </row>
    <row r="20" spans="1:11" ht="25.5">
      <c r="A20" s="44" t="s">
        <v>30</v>
      </c>
      <c r="B20" s="45">
        <v>530606000</v>
      </c>
      <c r="C20" s="46">
        <v>0</v>
      </c>
      <c r="D20" s="47">
        <v>274138915</v>
      </c>
      <c r="E20" s="45">
        <v>484271650</v>
      </c>
      <c r="F20" s="46">
        <v>538327536</v>
      </c>
      <c r="G20" s="48">
        <v>538327536</v>
      </c>
      <c r="H20" s="49">
        <v>256695252</v>
      </c>
      <c r="I20" s="45">
        <v>459085996</v>
      </c>
      <c r="J20" s="46">
        <v>511085604</v>
      </c>
      <c r="K20" s="48">
        <v>563630040</v>
      </c>
    </row>
    <row r="21" spans="1:11" ht="63.75">
      <c r="A21" s="50" t="s">
        <v>96</v>
      </c>
      <c r="B21" s="51">
        <v>0</v>
      </c>
      <c r="C21" s="52">
        <v>0</v>
      </c>
      <c r="D21" s="53">
        <v>208997</v>
      </c>
      <c r="E21" s="51">
        <v>907043</v>
      </c>
      <c r="F21" s="52">
        <v>7043</v>
      </c>
      <c r="G21" s="54">
        <v>7043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97</v>
      </c>
      <c r="B22" s="57">
        <f>SUM(B19:B21)</f>
        <v>211583469</v>
      </c>
      <c r="C22" s="58">
        <f aca="true" t="shared" si="3" ref="C22:K22">SUM(C19:C21)</f>
        <v>1117928</v>
      </c>
      <c r="D22" s="59">
        <f t="shared" si="3"/>
        <v>-1101632725</v>
      </c>
      <c r="E22" s="57">
        <f t="shared" si="3"/>
        <v>642425670</v>
      </c>
      <c r="F22" s="58">
        <f t="shared" si="3"/>
        <v>547121979</v>
      </c>
      <c r="G22" s="60">
        <f t="shared" si="3"/>
        <v>547121979</v>
      </c>
      <c r="H22" s="61">
        <f t="shared" si="3"/>
        <v>414323326</v>
      </c>
      <c r="I22" s="57">
        <f t="shared" si="3"/>
        <v>1323744505</v>
      </c>
      <c r="J22" s="58">
        <f t="shared" si="3"/>
        <v>1538657589</v>
      </c>
      <c r="K22" s="60">
        <f t="shared" si="3"/>
        <v>1734080360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211583469</v>
      </c>
      <c r="C24" s="40">
        <f aca="true" t="shared" si="4" ref="C24:K24">SUM(C22:C23)</f>
        <v>1117928</v>
      </c>
      <c r="D24" s="41">
        <f t="shared" si="4"/>
        <v>-1101632725</v>
      </c>
      <c r="E24" s="39">
        <f t="shared" si="4"/>
        <v>642425670</v>
      </c>
      <c r="F24" s="40">
        <f t="shared" si="4"/>
        <v>547121979</v>
      </c>
      <c r="G24" s="42">
        <f t="shared" si="4"/>
        <v>547121979</v>
      </c>
      <c r="H24" s="43">
        <f t="shared" si="4"/>
        <v>414323326</v>
      </c>
      <c r="I24" s="39">
        <f t="shared" si="4"/>
        <v>1323744505</v>
      </c>
      <c r="J24" s="40">
        <f t="shared" si="4"/>
        <v>1538657589</v>
      </c>
      <c r="K24" s="42">
        <f t="shared" si="4"/>
        <v>1734080360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1265000000</v>
      </c>
      <c r="C27" s="7">
        <v>13458928393</v>
      </c>
      <c r="D27" s="69">
        <v>28282290</v>
      </c>
      <c r="E27" s="70">
        <v>1146561929</v>
      </c>
      <c r="F27" s="7">
        <v>671337483</v>
      </c>
      <c r="G27" s="71">
        <v>671337483</v>
      </c>
      <c r="H27" s="72">
        <v>411259363</v>
      </c>
      <c r="I27" s="70">
        <v>611404497</v>
      </c>
      <c r="J27" s="7">
        <v>616485597</v>
      </c>
      <c r="K27" s="71">
        <v>675498720</v>
      </c>
    </row>
    <row r="28" spans="1:11" ht="13.5">
      <c r="A28" s="73" t="s">
        <v>34</v>
      </c>
      <c r="B28" s="6">
        <v>1144964566</v>
      </c>
      <c r="C28" s="6">
        <v>2102777003</v>
      </c>
      <c r="D28" s="23">
        <v>36755496</v>
      </c>
      <c r="E28" s="24">
        <v>468030549</v>
      </c>
      <c r="F28" s="6">
        <v>538328188</v>
      </c>
      <c r="G28" s="25">
        <v>538328188</v>
      </c>
      <c r="H28" s="26">
        <v>0</v>
      </c>
      <c r="I28" s="24">
        <v>459085997</v>
      </c>
      <c r="J28" s="6">
        <v>512085604</v>
      </c>
      <c r="K28" s="25">
        <v>564630040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18294434</v>
      </c>
      <c r="C30" s="6">
        <v>1385929156</v>
      </c>
      <c r="D30" s="23">
        <v>2691051</v>
      </c>
      <c r="E30" s="24">
        <v>60000000</v>
      </c>
      <c r="F30" s="6">
        <v>0</v>
      </c>
      <c r="G30" s="25">
        <v>0</v>
      </c>
      <c r="H30" s="26">
        <v>0</v>
      </c>
      <c r="I30" s="24">
        <v>95000000</v>
      </c>
      <c r="J30" s="6">
        <v>25000000</v>
      </c>
      <c r="K30" s="25">
        <v>25000000</v>
      </c>
    </row>
    <row r="31" spans="1:11" ht="13.5">
      <c r="A31" s="22" t="s">
        <v>36</v>
      </c>
      <c r="B31" s="6">
        <v>101741000</v>
      </c>
      <c r="C31" s="6">
        <v>9970222234</v>
      </c>
      <c r="D31" s="23">
        <v>-11772953</v>
      </c>
      <c r="E31" s="24">
        <v>260329280</v>
      </c>
      <c r="F31" s="6">
        <v>133009295</v>
      </c>
      <c r="G31" s="25">
        <v>133009295</v>
      </c>
      <c r="H31" s="26">
        <v>0</v>
      </c>
      <c r="I31" s="24">
        <v>57318500</v>
      </c>
      <c r="J31" s="6">
        <v>79399993</v>
      </c>
      <c r="K31" s="25">
        <v>85868680</v>
      </c>
    </row>
    <row r="32" spans="1:11" ht="13.5">
      <c r="A32" s="33" t="s">
        <v>37</v>
      </c>
      <c r="B32" s="7">
        <f>SUM(B28:B31)</f>
        <v>1265000000</v>
      </c>
      <c r="C32" s="7">
        <f aca="true" t="shared" si="5" ref="C32:K32">SUM(C28:C31)</f>
        <v>13458928393</v>
      </c>
      <c r="D32" s="69">
        <f t="shared" si="5"/>
        <v>27673594</v>
      </c>
      <c r="E32" s="70">
        <f t="shared" si="5"/>
        <v>788359829</v>
      </c>
      <c r="F32" s="7">
        <f t="shared" si="5"/>
        <v>671337483</v>
      </c>
      <c r="G32" s="71">
        <f t="shared" si="5"/>
        <v>671337483</v>
      </c>
      <c r="H32" s="72">
        <f t="shared" si="5"/>
        <v>0</v>
      </c>
      <c r="I32" s="70">
        <f t="shared" si="5"/>
        <v>611404497</v>
      </c>
      <c r="J32" s="7">
        <f t="shared" si="5"/>
        <v>616485597</v>
      </c>
      <c r="K32" s="71">
        <f t="shared" si="5"/>
        <v>675498720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737051000</v>
      </c>
      <c r="C35" s="6">
        <v>683873315</v>
      </c>
      <c r="D35" s="23">
        <v>-643427969</v>
      </c>
      <c r="E35" s="24">
        <v>1483262966</v>
      </c>
      <c r="F35" s="6">
        <v>1425391827</v>
      </c>
      <c r="G35" s="25">
        <v>1425391827</v>
      </c>
      <c r="H35" s="26">
        <v>1037020704</v>
      </c>
      <c r="I35" s="24">
        <v>1470243393</v>
      </c>
      <c r="J35" s="6">
        <v>2079571353</v>
      </c>
      <c r="K35" s="25">
        <v>2713190744</v>
      </c>
    </row>
    <row r="36" spans="1:11" ht="13.5">
      <c r="A36" s="22" t="s">
        <v>40</v>
      </c>
      <c r="B36" s="6">
        <v>8641558000</v>
      </c>
      <c r="C36" s="6">
        <v>8276619035</v>
      </c>
      <c r="D36" s="23">
        <v>-29290306</v>
      </c>
      <c r="E36" s="24">
        <v>1148379007</v>
      </c>
      <c r="F36" s="6">
        <v>17550540236</v>
      </c>
      <c r="G36" s="25">
        <v>17550540236</v>
      </c>
      <c r="H36" s="26">
        <v>116359789</v>
      </c>
      <c r="I36" s="24">
        <v>12109103087</v>
      </c>
      <c r="J36" s="6">
        <v>12238524245</v>
      </c>
      <c r="K36" s="25">
        <v>12409571758</v>
      </c>
    </row>
    <row r="37" spans="1:11" ht="13.5">
      <c r="A37" s="22" t="s">
        <v>41</v>
      </c>
      <c r="B37" s="6">
        <v>946571000</v>
      </c>
      <c r="C37" s="6">
        <v>1208521538</v>
      </c>
      <c r="D37" s="23">
        <v>489302256</v>
      </c>
      <c r="E37" s="24">
        <v>721259307</v>
      </c>
      <c r="F37" s="6">
        <v>721259307</v>
      </c>
      <c r="G37" s="25">
        <v>721259307</v>
      </c>
      <c r="H37" s="26">
        <v>807412987</v>
      </c>
      <c r="I37" s="24">
        <v>1117666523</v>
      </c>
      <c r="J37" s="6">
        <v>1083959182</v>
      </c>
      <c r="K37" s="25">
        <v>1062151304</v>
      </c>
    </row>
    <row r="38" spans="1:11" ht="13.5">
      <c r="A38" s="22" t="s">
        <v>42</v>
      </c>
      <c r="B38" s="6">
        <v>750705000</v>
      </c>
      <c r="C38" s="6">
        <v>555391733</v>
      </c>
      <c r="D38" s="23">
        <v>-30566380</v>
      </c>
      <c r="E38" s="24">
        <v>1014057984</v>
      </c>
      <c r="F38" s="6">
        <v>1114057984</v>
      </c>
      <c r="G38" s="25">
        <v>1114057984</v>
      </c>
      <c r="H38" s="26">
        <v>26905804</v>
      </c>
      <c r="I38" s="24">
        <v>1150355594</v>
      </c>
      <c r="J38" s="6">
        <v>1215423951</v>
      </c>
      <c r="K38" s="25">
        <v>1200047453</v>
      </c>
    </row>
    <row r="39" spans="1:11" ht="13.5">
      <c r="A39" s="22" t="s">
        <v>43</v>
      </c>
      <c r="B39" s="6">
        <v>7681333000</v>
      </c>
      <c r="C39" s="6">
        <v>7195461151</v>
      </c>
      <c r="D39" s="23">
        <v>-29821426</v>
      </c>
      <c r="E39" s="24">
        <v>253899012</v>
      </c>
      <c r="F39" s="6">
        <v>16593492793</v>
      </c>
      <c r="G39" s="25">
        <v>16593492793</v>
      </c>
      <c r="H39" s="26">
        <v>-95261624</v>
      </c>
      <c r="I39" s="24">
        <v>9987579858</v>
      </c>
      <c r="J39" s="6">
        <v>10480054876</v>
      </c>
      <c r="K39" s="25">
        <v>11126483385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419688000</v>
      </c>
      <c r="C42" s="6">
        <v>0</v>
      </c>
      <c r="D42" s="23">
        <v>-81779316</v>
      </c>
      <c r="E42" s="24">
        <v>0</v>
      </c>
      <c r="F42" s="6">
        <v>0</v>
      </c>
      <c r="G42" s="25">
        <v>0</v>
      </c>
      <c r="H42" s="26">
        <v>537917561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-467742000</v>
      </c>
      <c r="C43" s="6">
        <v>-3248780</v>
      </c>
      <c r="D43" s="23">
        <v>78817222</v>
      </c>
      <c r="E43" s="24">
        <v>-1379245</v>
      </c>
      <c r="F43" s="6">
        <v>0</v>
      </c>
      <c r="G43" s="25">
        <v>0</v>
      </c>
      <c r="H43" s="26">
        <v>841538227</v>
      </c>
      <c r="I43" s="24">
        <v>-45586</v>
      </c>
      <c r="J43" s="6">
        <v>-48694</v>
      </c>
      <c r="K43" s="25">
        <v>-50935</v>
      </c>
    </row>
    <row r="44" spans="1:11" ht="13.5">
      <c r="A44" s="22" t="s">
        <v>47</v>
      </c>
      <c r="B44" s="6">
        <v>-123173000</v>
      </c>
      <c r="C44" s="6">
        <v>51630792</v>
      </c>
      <c r="D44" s="23">
        <v>-51628032</v>
      </c>
      <c r="E44" s="24">
        <v>48617283</v>
      </c>
      <c r="F44" s="6">
        <v>0</v>
      </c>
      <c r="G44" s="25">
        <v>0</v>
      </c>
      <c r="H44" s="26">
        <v>-993341</v>
      </c>
      <c r="I44" s="24">
        <v>2187902</v>
      </c>
      <c r="J44" s="6">
        <v>2337165</v>
      </c>
      <c r="K44" s="25">
        <v>2444675</v>
      </c>
    </row>
    <row r="45" spans="1:11" ht="13.5">
      <c r="A45" s="33" t="s">
        <v>48</v>
      </c>
      <c r="B45" s="7">
        <v>173136000</v>
      </c>
      <c r="C45" s="7">
        <v>48382012</v>
      </c>
      <c r="D45" s="69">
        <v>-54592771</v>
      </c>
      <c r="E45" s="70">
        <v>47238038</v>
      </c>
      <c r="F45" s="7">
        <v>0</v>
      </c>
      <c r="G45" s="71">
        <v>0</v>
      </c>
      <c r="H45" s="72">
        <v>1323100494</v>
      </c>
      <c r="I45" s="70">
        <v>2142316</v>
      </c>
      <c r="J45" s="7">
        <v>2288471</v>
      </c>
      <c r="K45" s="71">
        <v>2393740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173987000</v>
      </c>
      <c r="C48" s="6">
        <v>118570123</v>
      </c>
      <c r="D48" s="23">
        <v>-301481500</v>
      </c>
      <c r="E48" s="24">
        <v>835509044</v>
      </c>
      <c r="F48" s="6">
        <v>777637905</v>
      </c>
      <c r="G48" s="25">
        <v>777637905</v>
      </c>
      <c r="H48" s="26">
        <v>-636476237</v>
      </c>
      <c r="I48" s="24">
        <v>793350482</v>
      </c>
      <c r="J48" s="6">
        <v>1371541368</v>
      </c>
      <c r="K48" s="25">
        <v>1972591380</v>
      </c>
    </row>
    <row r="49" spans="1:11" ht="13.5">
      <c r="A49" s="22" t="s">
        <v>51</v>
      </c>
      <c r="B49" s="6">
        <f>+B75</f>
        <v>290862772.65077996</v>
      </c>
      <c r="C49" s="6">
        <f aca="true" t="shared" si="6" ref="C49:K49">+C75</f>
        <v>1088377343</v>
      </c>
      <c r="D49" s="23">
        <f t="shared" si="6"/>
        <v>575435391</v>
      </c>
      <c r="E49" s="24">
        <f t="shared" si="6"/>
        <v>667513613</v>
      </c>
      <c r="F49" s="6">
        <f t="shared" si="6"/>
        <v>667513613</v>
      </c>
      <c r="G49" s="25">
        <f t="shared" si="6"/>
        <v>667513613</v>
      </c>
      <c r="H49" s="26">
        <f t="shared" si="6"/>
        <v>865412659</v>
      </c>
      <c r="I49" s="24">
        <f t="shared" si="6"/>
        <v>1020201892</v>
      </c>
      <c r="J49" s="6">
        <f t="shared" si="6"/>
        <v>983109403</v>
      </c>
      <c r="K49" s="25">
        <f t="shared" si="6"/>
        <v>956604013</v>
      </c>
    </row>
    <row r="50" spans="1:11" ht="13.5">
      <c r="A50" s="33" t="s">
        <v>52</v>
      </c>
      <c r="B50" s="7">
        <f>+B48-B49</f>
        <v>-116875772.65077996</v>
      </c>
      <c r="C50" s="7">
        <f aca="true" t="shared" si="7" ref="C50:K50">+C48-C49</f>
        <v>-969807220</v>
      </c>
      <c r="D50" s="69">
        <f t="shared" si="7"/>
        <v>-876916891</v>
      </c>
      <c r="E50" s="70">
        <f t="shared" si="7"/>
        <v>167995431</v>
      </c>
      <c r="F50" s="7">
        <f t="shared" si="7"/>
        <v>110124292</v>
      </c>
      <c r="G50" s="71">
        <f t="shared" si="7"/>
        <v>110124292</v>
      </c>
      <c r="H50" s="72">
        <f t="shared" si="7"/>
        <v>-1501888896</v>
      </c>
      <c r="I50" s="70">
        <f t="shared" si="7"/>
        <v>-226851410</v>
      </c>
      <c r="J50" s="7">
        <f t="shared" si="7"/>
        <v>388431965</v>
      </c>
      <c r="K50" s="71">
        <f t="shared" si="7"/>
        <v>1015987367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8640707000</v>
      </c>
      <c r="C53" s="6">
        <v>8273370255</v>
      </c>
      <c r="D53" s="23">
        <v>-20938816</v>
      </c>
      <c r="E53" s="24">
        <v>869777299</v>
      </c>
      <c r="F53" s="6">
        <v>17309241801</v>
      </c>
      <c r="G53" s="25">
        <v>17309241801</v>
      </c>
      <c r="H53" s="26">
        <v>-35273970</v>
      </c>
      <c r="I53" s="24">
        <v>11928109611</v>
      </c>
      <c r="J53" s="6">
        <v>12073561670</v>
      </c>
      <c r="K53" s="25">
        <v>12232505042</v>
      </c>
    </row>
    <row r="54" spans="1:11" ht="13.5">
      <c r="A54" s="22" t="s">
        <v>55</v>
      </c>
      <c r="B54" s="6">
        <v>362143000</v>
      </c>
      <c r="C54" s="6">
        <v>0</v>
      </c>
      <c r="D54" s="23">
        <v>73952433</v>
      </c>
      <c r="E54" s="24">
        <v>448974282</v>
      </c>
      <c r="F54" s="6">
        <v>409043426</v>
      </c>
      <c r="G54" s="25">
        <v>409043426</v>
      </c>
      <c r="H54" s="26">
        <v>278180784</v>
      </c>
      <c r="I54" s="24">
        <v>507217347</v>
      </c>
      <c r="J54" s="6">
        <v>530549346</v>
      </c>
      <c r="K54" s="25">
        <v>554954615</v>
      </c>
    </row>
    <row r="55" spans="1:11" ht="13.5">
      <c r="A55" s="22" t="s">
        <v>56</v>
      </c>
      <c r="B55" s="6">
        <v>0</v>
      </c>
      <c r="C55" s="6">
        <v>2346559955</v>
      </c>
      <c r="D55" s="23">
        <v>11633246</v>
      </c>
      <c r="E55" s="24">
        <v>515541649</v>
      </c>
      <c r="F55" s="6">
        <v>456739259</v>
      </c>
      <c r="G55" s="25">
        <v>456739259</v>
      </c>
      <c r="H55" s="26">
        <v>305539938</v>
      </c>
      <c r="I55" s="24">
        <v>390064517</v>
      </c>
      <c r="J55" s="6">
        <v>386420822</v>
      </c>
      <c r="K55" s="25">
        <v>419678794</v>
      </c>
    </row>
    <row r="56" spans="1:11" ht="13.5">
      <c r="A56" s="22" t="s">
        <v>57</v>
      </c>
      <c r="B56" s="6">
        <v>84666000</v>
      </c>
      <c r="C56" s="6">
        <v>0</v>
      </c>
      <c r="D56" s="23">
        <v>5055491</v>
      </c>
      <c r="E56" s="24">
        <v>214536058</v>
      </c>
      <c r="F56" s="6">
        <v>64307485</v>
      </c>
      <c r="G56" s="25">
        <v>64307485</v>
      </c>
      <c r="H56" s="26">
        <v>71316377</v>
      </c>
      <c r="I56" s="24">
        <v>145238817</v>
      </c>
      <c r="J56" s="6">
        <v>158777549</v>
      </c>
      <c r="K56" s="25">
        <v>172020145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211895128</v>
      </c>
      <c r="C59" s="6">
        <v>255073920</v>
      </c>
      <c r="D59" s="23">
        <v>260362434</v>
      </c>
      <c r="E59" s="24">
        <v>264925854</v>
      </c>
      <c r="F59" s="6">
        <v>264925854</v>
      </c>
      <c r="G59" s="25">
        <v>264925854</v>
      </c>
      <c r="H59" s="26">
        <v>264925854</v>
      </c>
      <c r="I59" s="24">
        <v>239282483</v>
      </c>
      <c r="J59" s="6">
        <v>253892673</v>
      </c>
      <c r="K59" s="25">
        <v>270074012</v>
      </c>
    </row>
    <row r="60" spans="1:11" ht="13.5">
      <c r="A60" s="90" t="s">
        <v>60</v>
      </c>
      <c r="B60" s="6">
        <v>45448632</v>
      </c>
      <c r="C60" s="6">
        <v>92776878</v>
      </c>
      <c r="D60" s="23">
        <v>87098421</v>
      </c>
      <c r="E60" s="24">
        <v>89514109</v>
      </c>
      <c r="F60" s="6">
        <v>89514109</v>
      </c>
      <c r="G60" s="25">
        <v>89514109</v>
      </c>
      <c r="H60" s="26">
        <v>89514109</v>
      </c>
      <c r="I60" s="24">
        <v>91643561</v>
      </c>
      <c r="J60" s="6">
        <v>93768528</v>
      </c>
      <c r="K60" s="25">
        <v>95991243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16480</v>
      </c>
      <c r="C62" s="98">
        <v>16480</v>
      </c>
      <c r="D62" s="99">
        <v>16480</v>
      </c>
      <c r="E62" s="97">
        <v>16480</v>
      </c>
      <c r="F62" s="98">
        <v>16480</v>
      </c>
      <c r="G62" s="99">
        <v>16480</v>
      </c>
      <c r="H62" s="100">
        <v>16480</v>
      </c>
      <c r="I62" s="97">
        <v>22000</v>
      </c>
      <c r="J62" s="98">
        <v>22880</v>
      </c>
      <c r="K62" s="99">
        <v>23795</v>
      </c>
    </row>
    <row r="63" spans="1:11" ht="13.5">
      <c r="A63" s="96" t="s">
        <v>63</v>
      </c>
      <c r="B63" s="97">
        <v>13871</v>
      </c>
      <c r="C63" s="98">
        <v>13871</v>
      </c>
      <c r="D63" s="99">
        <v>13871</v>
      </c>
      <c r="E63" s="97">
        <v>13871</v>
      </c>
      <c r="F63" s="98">
        <v>13871</v>
      </c>
      <c r="G63" s="99">
        <v>13871</v>
      </c>
      <c r="H63" s="100">
        <v>13871</v>
      </c>
      <c r="I63" s="97">
        <v>18033</v>
      </c>
      <c r="J63" s="98">
        <v>23441</v>
      </c>
      <c r="K63" s="99">
        <v>30475</v>
      </c>
    </row>
    <row r="64" spans="1:11" ht="13.5">
      <c r="A64" s="96" t="s">
        <v>64</v>
      </c>
      <c r="B64" s="97">
        <v>14842</v>
      </c>
      <c r="C64" s="98">
        <v>14842</v>
      </c>
      <c r="D64" s="99">
        <v>14842</v>
      </c>
      <c r="E64" s="97">
        <v>14842</v>
      </c>
      <c r="F64" s="98">
        <v>14842</v>
      </c>
      <c r="G64" s="99">
        <v>14842</v>
      </c>
      <c r="H64" s="100">
        <v>14842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86487</v>
      </c>
      <c r="C65" s="98">
        <v>86487</v>
      </c>
      <c r="D65" s="99">
        <v>86487</v>
      </c>
      <c r="E65" s="97">
        <v>86487</v>
      </c>
      <c r="F65" s="98">
        <v>86487</v>
      </c>
      <c r="G65" s="99">
        <v>86487</v>
      </c>
      <c r="H65" s="100">
        <v>86487</v>
      </c>
      <c r="I65" s="97">
        <v>86658</v>
      </c>
      <c r="J65" s="98">
        <v>86830</v>
      </c>
      <c r="K65" s="99">
        <v>87002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0.970370337519135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100</v>
      </c>
      <c r="B71" s="2">
        <f>+B83</f>
        <v>2943986000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101</v>
      </c>
      <c r="B72" s="2">
        <f>+B77</f>
        <v>3033878805</v>
      </c>
      <c r="C72" s="2">
        <f aca="true" t="shared" si="10" ref="C72:K72">+C77</f>
        <v>0</v>
      </c>
      <c r="D72" s="2">
        <f t="shared" si="10"/>
        <v>326296193</v>
      </c>
      <c r="E72" s="2">
        <f t="shared" si="10"/>
        <v>3973600524</v>
      </c>
      <c r="F72" s="2">
        <f t="shared" si="10"/>
        <v>3646022881</v>
      </c>
      <c r="G72" s="2">
        <f t="shared" si="10"/>
        <v>3646022881</v>
      </c>
      <c r="H72" s="2">
        <f t="shared" si="10"/>
        <v>3236059061</v>
      </c>
      <c r="I72" s="2">
        <f t="shared" si="10"/>
        <v>3885486940</v>
      </c>
      <c r="J72" s="2">
        <f t="shared" si="10"/>
        <v>4105584008</v>
      </c>
      <c r="K72" s="2">
        <f t="shared" si="10"/>
        <v>4294440875</v>
      </c>
    </row>
    <row r="73" spans="1:11" ht="12.75" hidden="1">
      <c r="A73" s="2" t="s">
        <v>102</v>
      </c>
      <c r="B73" s="2">
        <f>+B74</f>
        <v>-431839712.99999994</v>
      </c>
      <c r="C73" s="2">
        <f aca="true" t="shared" si="11" ref="C73:K73">+(C78+C80+C81+C82)-(B78+B80+B81+B82)</f>
        <v>16860590</v>
      </c>
      <c r="D73" s="2">
        <f t="shared" si="11"/>
        <v>-861114177</v>
      </c>
      <c r="E73" s="2">
        <f t="shared" si="11"/>
        <v>953112874</v>
      </c>
      <c r="F73" s="2">
        <f>+(F78+F80+F81+F82)-(D78+D80+D81+D82)</f>
        <v>953112874</v>
      </c>
      <c r="G73" s="2">
        <f>+(G78+G80+G81+G82)-(D78+D80+D81+D82)</f>
        <v>953112874</v>
      </c>
      <c r="H73" s="2">
        <f>+(H78+H80+H81+H82)-(D78+D80+D81+D82)</f>
        <v>1989544584</v>
      </c>
      <c r="I73" s="2">
        <f>+(I78+I80+I81+I82)-(E78+E80+E81+E82)</f>
        <v>28313571</v>
      </c>
      <c r="J73" s="2">
        <f t="shared" si="11"/>
        <v>30255343</v>
      </c>
      <c r="K73" s="2">
        <f t="shared" si="11"/>
        <v>31647089</v>
      </c>
    </row>
    <row r="74" spans="1:11" ht="12.75" hidden="1">
      <c r="A74" s="2" t="s">
        <v>103</v>
      </c>
      <c r="B74" s="2">
        <f>+TREND(C74:E74)</f>
        <v>-431839712.99999994</v>
      </c>
      <c r="C74" s="2">
        <f>+C73</f>
        <v>16860590</v>
      </c>
      <c r="D74" s="2">
        <f aca="true" t="shared" si="12" ref="D74:K74">+D73</f>
        <v>-861114177</v>
      </c>
      <c r="E74" s="2">
        <f t="shared" si="12"/>
        <v>953112874</v>
      </c>
      <c r="F74" s="2">
        <f t="shared" si="12"/>
        <v>953112874</v>
      </c>
      <c r="G74" s="2">
        <f t="shared" si="12"/>
        <v>953112874</v>
      </c>
      <c r="H74" s="2">
        <f t="shared" si="12"/>
        <v>1989544584</v>
      </c>
      <c r="I74" s="2">
        <f t="shared" si="12"/>
        <v>28313571</v>
      </c>
      <c r="J74" s="2">
        <f t="shared" si="12"/>
        <v>30255343</v>
      </c>
      <c r="K74" s="2">
        <f t="shared" si="12"/>
        <v>31647089</v>
      </c>
    </row>
    <row r="75" spans="1:11" ht="12.75" hidden="1">
      <c r="A75" s="2" t="s">
        <v>104</v>
      </c>
      <c r="B75" s="2">
        <f>+B84-(((B80+B81+B78)*B70)-B79)</f>
        <v>290862772.65077996</v>
      </c>
      <c r="C75" s="2">
        <f aca="true" t="shared" si="13" ref="C75:K75">+C84-(((C80+C81+C78)*C70)-C79)</f>
        <v>1088377343</v>
      </c>
      <c r="D75" s="2">
        <f t="shared" si="13"/>
        <v>575435391</v>
      </c>
      <c r="E75" s="2">
        <f t="shared" si="13"/>
        <v>667513613</v>
      </c>
      <c r="F75" s="2">
        <f t="shared" si="13"/>
        <v>667513613</v>
      </c>
      <c r="G75" s="2">
        <f t="shared" si="13"/>
        <v>667513613</v>
      </c>
      <c r="H75" s="2">
        <f t="shared" si="13"/>
        <v>865412659</v>
      </c>
      <c r="I75" s="2">
        <f t="shared" si="13"/>
        <v>1020201892</v>
      </c>
      <c r="J75" s="2">
        <f t="shared" si="13"/>
        <v>983109403</v>
      </c>
      <c r="K75" s="2">
        <f t="shared" si="13"/>
        <v>956604013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3033878805</v>
      </c>
      <c r="C77" s="3">
        <v>0</v>
      </c>
      <c r="D77" s="3">
        <v>326296193</v>
      </c>
      <c r="E77" s="3">
        <v>3973600524</v>
      </c>
      <c r="F77" s="3">
        <v>3646022881</v>
      </c>
      <c r="G77" s="3">
        <v>3646022881</v>
      </c>
      <c r="H77" s="3">
        <v>3236059061</v>
      </c>
      <c r="I77" s="3">
        <v>3885486940</v>
      </c>
      <c r="J77" s="3">
        <v>4105584008</v>
      </c>
      <c r="K77" s="3">
        <v>4294440875</v>
      </c>
    </row>
    <row r="78" spans="1:11" ht="12.75" hidden="1">
      <c r="A78" s="1" t="s">
        <v>67</v>
      </c>
      <c r="B78" s="3">
        <v>0</v>
      </c>
      <c r="C78" s="3">
        <v>2050338</v>
      </c>
      <c r="D78" s="3">
        <v>-206067</v>
      </c>
      <c r="E78" s="3">
        <v>135806</v>
      </c>
      <c r="F78" s="3">
        <v>135806</v>
      </c>
      <c r="G78" s="3">
        <v>135806</v>
      </c>
      <c r="H78" s="3">
        <v>-251278</v>
      </c>
      <c r="I78" s="3">
        <v>141918</v>
      </c>
      <c r="J78" s="3">
        <v>148446</v>
      </c>
      <c r="K78" s="3">
        <v>155274</v>
      </c>
    </row>
    <row r="79" spans="1:11" ht="12.75" hidden="1">
      <c r="A79" s="1" t="s">
        <v>68</v>
      </c>
      <c r="B79" s="3">
        <v>795827000</v>
      </c>
      <c r="C79" s="3">
        <v>990478023</v>
      </c>
      <c r="D79" s="3">
        <v>472347407</v>
      </c>
      <c r="E79" s="3">
        <v>560302109</v>
      </c>
      <c r="F79" s="3">
        <v>560302109</v>
      </c>
      <c r="G79" s="3">
        <v>560302109</v>
      </c>
      <c r="H79" s="3">
        <v>758201155</v>
      </c>
      <c r="I79" s="3">
        <v>949466251</v>
      </c>
      <c r="J79" s="3">
        <v>908021698</v>
      </c>
      <c r="K79" s="3">
        <v>878120696</v>
      </c>
    </row>
    <row r="80" spans="1:11" ht="12.75" hidden="1">
      <c r="A80" s="1" t="s">
        <v>69</v>
      </c>
      <c r="B80" s="3">
        <v>436149000</v>
      </c>
      <c r="C80" s="3">
        <v>411928584</v>
      </c>
      <c r="D80" s="3">
        <v>-365896511</v>
      </c>
      <c r="E80" s="3">
        <v>525901706</v>
      </c>
      <c r="F80" s="3">
        <v>525901706</v>
      </c>
      <c r="G80" s="3">
        <v>525901706</v>
      </c>
      <c r="H80" s="3">
        <v>1253819235</v>
      </c>
      <c r="I80" s="3">
        <v>549567283</v>
      </c>
      <c r="J80" s="3">
        <v>574847378</v>
      </c>
      <c r="K80" s="3">
        <v>601290358</v>
      </c>
    </row>
    <row r="81" spans="1:11" ht="12.75" hidden="1">
      <c r="A81" s="1" t="s">
        <v>70</v>
      </c>
      <c r="B81" s="3">
        <v>84234000</v>
      </c>
      <c r="C81" s="3">
        <v>123267282</v>
      </c>
      <c r="D81" s="3">
        <v>42361310</v>
      </c>
      <c r="E81" s="3">
        <v>102402886</v>
      </c>
      <c r="F81" s="3">
        <v>102402886</v>
      </c>
      <c r="G81" s="3">
        <v>102402886</v>
      </c>
      <c r="H81" s="3">
        <v>412229829</v>
      </c>
      <c r="I81" s="3">
        <v>107001078</v>
      </c>
      <c r="J81" s="3">
        <v>111923127</v>
      </c>
      <c r="K81" s="3">
        <v>117071591</v>
      </c>
    </row>
    <row r="82" spans="1:11" ht="12.75" hidden="1">
      <c r="A82" s="1" t="s">
        <v>71</v>
      </c>
      <c r="B82" s="3">
        <v>169000</v>
      </c>
      <c r="C82" s="3">
        <v>166386</v>
      </c>
      <c r="D82" s="3">
        <v>39681</v>
      </c>
      <c r="E82" s="3">
        <v>970889</v>
      </c>
      <c r="F82" s="3">
        <v>970889</v>
      </c>
      <c r="G82" s="3">
        <v>970889</v>
      </c>
      <c r="H82" s="3">
        <v>45211</v>
      </c>
      <c r="I82" s="3">
        <v>1014579</v>
      </c>
      <c r="J82" s="3">
        <v>1061250</v>
      </c>
      <c r="K82" s="3">
        <v>1110067</v>
      </c>
    </row>
    <row r="83" spans="1:11" ht="12.75" hidden="1">
      <c r="A83" s="1" t="s">
        <v>72</v>
      </c>
      <c r="B83" s="3">
        <v>2943986000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97899320</v>
      </c>
      <c r="D84" s="3">
        <v>103087984</v>
      </c>
      <c r="E84" s="3">
        <v>107211504</v>
      </c>
      <c r="F84" s="3">
        <v>107211504</v>
      </c>
      <c r="G84" s="3">
        <v>107211504</v>
      </c>
      <c r="H84" s="3">
        <v>107211504</v>
      </c>
      <c r="I84" s="3">
        <v>70735641</v>
      </c>
      <c r="J84" s="3">
        <v>75087705</v>
      </c>
      <c r="K84" s="3">
        <v>78483317</v>
      </c>
    </row>
    <row r="85" spans="1:11" ht="12.75" hidden="1">
      <c r="A85" s="1" t="s">
        <v>74</v>
      </c>
      <c r="B85" s="3">
        <v>0</v>
      </c>
      <c r="C85" s="3">
        <v>0</v>
      </c>
      <c r="D85" s="3">
        <v>17678480</v>
      </c>
      <c r="E85" s="3">
        <v>133096762</v>
      </c>
      <c r="F85" s="3">
        <v>133096762</v>
      </c>
      <c r="G85" s="3">
        <v>133096762</v>
      </c>
      <c r="H85" s="3">
        <v>133096762</v>
      </c>
      <c r="I85" s="3">
        <v>135758697</v>
      </c>
      <c r="J85" s="3">
        <v>138473871</v>
      </c>
      <c r="K85" s="3">
        <v>141243349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265941408</v>
      </c>
      <c r="C5" s="6">
        <v>0</v>
      </c>
      <c r="D5" s="23">
        <v>325127765</v>
      </c>
      <c r="E5" s="24">
        <v>400836191</v>
      </c>
      <c r="F5" s="6">
        <v>353033972</v>
      </c>
      <c r="G5" s="25">
        <v>353033972</v>
      </c>
      <c r="H5" s="26">
        <v>304028711</v>
      </c>
      <c r="I5" s="24">
        <v>480059797</v>
      </c>
      <c r="J5" s="6">
        <v>500831061</v>
      </c>
      <c r="K5" s="25">
        <v>522476466</v>
      </c>
    </row>
    <row r="6" spans="1:11" ht="13.5">
      <c r="A6" s="22" t="s">
        <v>19</v>
      </c>
      <c r="B6" s="6">
        <v>1389127035</v>
      </c>
      <c r="C6" s="6">
        <v>0</v>
      </c>
      <c r="D6" s="23">
        <v>1594159571</v>
      </c>
      <c r="E6" s="24">
        <v>1776499335</v>
      </c>
      <c r="F6" s="6">
        <v>1781240113</v>
      </c>
      <c r="G6" s="25">
        <v>1781240113</v>
      </c>
      <c r="H6" s="26">
        <v>1527024717</v>
      </c>
      <c r="I6" s="24">
        <v>1941586955</v>
      </c>
      <c r="J6" s="6">
        <v>2021705838</v>
      </c>
      <c r="K6" s="25">
        <v>2120413043</v>
      </c>
    </row>
    <row r="7" spans="1:11" ht="13.5">
      <c r="A7" s="22" t="s">
        <v>20</v>
      </c>
      <c r="B7" s="6">
        <v>9165688</v>
      </c>
      <c r="C7" s="6">
        <v>0</v>
      </c>
      <c r="D7" s="23">
        <v>21171045</v>
      </c>
      <c r="E7" s="24">
        <v>3237951</v>
      </c>
      <c r="F7" s="6">
        <v>13237951</v>
      </c>
      <c r="G7" s="25">
        <v>13237951</v>
      </c>
      <c r="H7" s="26">
        <v>6622090</v>
      </c>
      <c r="I7" s="24">
        <v>10536127</v>
      </c>
      <c r="J7" s="6">
        <v>11020789</v>
      </c>
      <c r="K7" s="25">
        <v>11527745</v>
      </c>
    </row>
    <row r="8" spans="1:11" ht="13.5">
      <c r="A8" s="22" t="s">
        <v>21</v>
      </c>
      <c r="B8" s="6">
        <v>347530878</v>
      </c>
      <c r="C8" s="6">
        <v>0</v>
      </c>
      <c r="D8" s="23">
        <v>400186345</v>
      </c>
      <c r="E8" s="24">
        <v>442778450</v>
      </c>
      <c r="F8" s="6">
        <v>443991450</v>
      </c>
      <c r="G8" s="25">
        <v>443991450</v>
      </c>
      <c r="H8" s="26">
        <v>267946727</v>
      </c>
      <c r="I8" s="24">
        <v>480795700</v>
      </c>
      <c r="J8" s="6">
        <v>515028504</v>
      </c>
      <c r="K8" s="25">
        <v>561249403</v>
      </c>
    </row>
    <row r="9" spans="1:11" ht="13.5">
      <c r="A9" s="22" t="s">
        <v>22</v>
      </c>
      <c r="B9" s="6">
        <v>270932339</v>
      </c>
      <c r="C9" s="6">
        <v>0</v>
      </c>
      <c r="D9" s="23">
        <v>353734116</v>
      </c>
      <c r="E9" s="24">
        <v>98829461</v>
      </c>
      <c r="F9" s="6">
        <v>383786726</v>
      </c>
      <c r="G9" s="25">
        <v>383786726</v>
      </c>
      <c r="H9" s="26">
        <v>465743478</v>
      </c>
      <c r="I9" s="24">
        <v>486163099</v>
      </c>
      <c r="J9" s="6">
        <v>479122124</v>
      </c>
      <c r="K9" s="25">
        <v>487926356</v>
      </c>
    </row>
    <row r="10" spans="1:11" ht="25.5">
      <c r="A10" s="27" t="s">
        <v>94</v>
      </c>
      <c r="B10" s="28">
        <f>SUM(B5:B9)</f>
        <v>2282697348</v>
      </c>
      <c r="C10" s="29">
        <f aca="true" t="shared" si="0" ref="C10:K10">SUM(C5:C9)</f>
        <v>0</v>
      </c>
      <c r="D10" s="30">
        <f t="shared" si="0"/>
        <v>2694378842</v>
      </c>
      <c r="E10" s="28">
        <f t="shared" si="0"/>
        <v>2722181388</v>
      </c>
      <c r="F10" s="29">
        <f t="shared" si="0"/>
        <v>2975290212</v>
      </c>
      <c r="G10" s="31">
        <f t="shared" si="0"/>
        <v>2975290212</v>
      </c>
      <c r="H10" s="32">
        <f t="shared" si="0"/>
        <v>2571365723</v>
      </c>
      <c r="I10" s="28">
        <f t="shared" si="0"/>
        <v>3399141678</v>
      </c>
      <c r="J10" s="29">
        <f t="shared" si="0"/>
        <v>3527708316</v>
      </c>
      <c r="K10" s="31">
        <f t="shared" si="0"/>
        <v>3703593013</v>
      </c>
    </row>
    <row r="11" spans="1:11" ht="13.5">
      <c r="A11" s="22" t="s">
        <v>23</v>
      </c>
      <c r="B11" s="6">
        <v>530451714</v>
      </c>
      <c r="C11" s="6">
        <v>0</v>
      </c>
      <c r="D11" s="23">
        <v>631011919</v>
      </c>
      <c r="E11" s="24">
        <v>663853438</v>
      </c>
      <c r="F11" s="6">
        <v>630724828</v>
      </c>
      <c r="G11" s="25">
        <v>630724828</v>
      </c>
      <c r="H11" s="26">
        <v>589776911</v>
      </c>
      <c r="I11" s="24">
        <v>649482600</v>
      </c>
      <c r="J11" s="6">
        <v>686510846</v>
      </c>
      <c r="K11" s="25">
        <v>726937595</v>
      </c>
    </row>
    <row r="12" spans="1:11" ht="13.5">
      <c r="A12" s="22" t="s">
        <v>24</v>
      </c>
      <c r="B12" s="6">
        <v>28398076</v>
      </c>
      <c r="C12" s="6">
        <v>0</v>
      </c>
      <c r="D12" s="23">
        <v>34199953</v>
      </c>
      <c r="E12" s="24">
        <v>36438387</v>
      </c>
      <c r="F12" s="6">
        <v>36438387</v>
      </c>
      <c r="G12" s="25">
        <v>36438387</v>
      </c>
      <c r="H12" s="26">
        <v>31482992</v>
      </c>
      <c r="I12" s="24">
        <v>38988000</v>
      </c>
      <c r="J12" s="6">
        <v>41912100</v>
      </c>
      <c r="K12" s="25">
        <v>45055508</v>
      </c>
    </row>
    <row r="13" spans="1:11" ht="13.5">
      <c r="A13" s="22" t="s">
        <v>95</v>
      </c>
      <c r="B13" s="6">
        <v>411711664</v>
      </c>
      <c r="C13" s="6">
        <v>0</v>
      </c>
      <c r="D13" s="23">
        <v>402816345</v>
      </c>
      <c r="E13" s="24">
        <v>434145379</v>
      </c>
      <c r="F13" s="6">
        <v>429145379</v>
      </c>
      <c r="G13" s="25">
        <v>429145379</v>
      </c>
      <c r="H13" s="26">
        <v>268544137</v>
      </c>
      <c r="I13" s="24">
        <v>420711192</v>
      </c>
      <c r="J13" s="6">
        <v>455753907</v>
      </c>
      <c r="K13" s="25">
        <v>476718583</v>
      </c>
    </row>
    <row r="14" spans="1:11" ht="13.5">
      <c r="A14" s="22" t="s">
        <v>25</v>
      </c>
      <c r="B14" s="6">
        <v>43954964</v>
      </c>
      <c r="C14" s="6">
        <v>0</v>
      </c>
      <c r="D14" s="23">
        <v>72736372</v>
      </c>
      <c r="E14" s="24">
        <v>6322533</v>
      </c>
      <c r="F14" s="6">
        <v>4386089</v>
      </c>
      <c r="G14" s="25">
        <v>4386089</v>
      </c>
      <c r="H14" s="26">
        <v>2200829</v>
      </c>
      <c r="I14" s="24">
        <v>3537000</v>
      </c>
      <c r="J14" s="6">
        <v>3699702</v>
      </c>
      <c r="K14" s="25">
        <v>3869885</v>
      </c>
    </row>
    <row r="15" spans="1:11" ht="13.5">
      <c r="A15" s="22" t="s">
        <v>26</v>
      </c>
      <c r="B15" s="6">
        <v>843459847</v>
      </c>
      <c r="C15" s="6">
        <v>0</v>
      </c>
      <c r="D15" s="23">
        <v>1054959975</v>
      </c>
      <c r="E15" s="24">
        <v>1044785541</v>
      </c>
      <c r="F15" s="6">
        <v>968098162</v>
      </c>
      <c r="G15" s="25">
        <v>968098162</v>
      </c>
      <c r="H15" s="26">
        <v>675258546</v>
      </c>
      <c r="I15" s="24">
        <v>1029710447</v>
      </c>
      <c r="J15" s="6">
        <v>1029917847</v>
      </c>
      <c r="K15" s="25">
        <v>1030134785</v>
      </c>
    </row>
    <row r="16" spans="1:11" ht="13.5">
      <c r="A16" s="22" t="s">
        <v>21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862402658</v>
      </c>
      <c r="C17" s="6">
        <v>0</v>
      </c>
      <c r="D17" s="23">
        <v>1073601863</v>
      </c>
      <c r="E17" s="24">
        <v>1031666545</v>
      </c>
      <c r="F17" s="6">
        <v>1054904611</v>
      </c>
      <c r="G17" s="25">
        <v>1054904611</v>
      </c>
      <c r="H17" s="26">
        <v>953051563</v>
      </c>
      <c r="I17" s="24">
        <v>1239944700</v>
      </c>
      <c r="J17" s="6">
        <v>1208333956</v>
      </c>
      <c r="K17" s="25">
        <v>1203886551</v>
      </c>
    </row>
    <row r="18" spans="1:11" ht="13.5">
      <c r="A18" s="33" t="s">
        <v>28</v>
      </c>
      <c r="B18" s="34">
        <f>SUM(B11:B17)</f>
        <v>2720378923</v>
      </c>
      <c r="C18" s="35">
        <f aca="true" t="shared" si="1" ref="C18:K18">SUM(C11:C17)</f>
        <v>0</v>
      </c>
      <c r="D18" s="36">
        <f t="shared" si="1"/>
        <v>3269326427</v>
      </c>
      <c r="E18" s="34">
        <f t="shared" si="1"/>
        <v>3217211823</v>
      </c>
      <c r="F18" s="35">
        <f t="shared" si="1"/>
        <v>3123697456</v>
      </c>
      <c r="G18" s="37">
        <f t="shared" si="1"/>
        <v>3123697456</v>
      </c>
      <c r="H18" s="38">
        <f t="shared" si="1"/>
        <v>2520314978</v>
      </c>
      <c r="I18" s="34">
        <f t="shared" si="1"/>
        <v>3382373939</v>
      </c>
      <c r="J18" s="35">
        <f t="shared" si="1"/>
        <v>3426128358</v>
      </c>
      <c r="K18" s="37">
        <f t="shared" si="1"/>
        <v>3486602907</v>
      </c>
    </row>
    <row r="19" spans="1:11" ht="13.5">
      <c r="A19" s="33" t="s">
        <v>29</v>
      </c>
      <c r="B19" s="39">
        <f>+B10-B18</f>
        <v>-437681575</v>
      </c>
      <c r="C19" s="40">
        <f aca="true" t="shared" si="2" ref="C19:K19">+C10-C18</f>
        <v>0</v>
      </c>
      <c r="D19" s="41">
        <f t="shared" si="2"/>
        <v>-574947585</v>
      </c>
      <c r="E19" s="39">
        <f t="shared" si="2"/>
        <v>-495030435</v>
      </c>
      <c r="F19" s="40">
        <f t="shared" si="2"/>
        <v>-148407244</v>
      </c>
      <c r="G19" s="42">
        <f t="shared" si="2"/>
        <v>-148407244</v>
      </c>
      <c r="H19" s="43">
        <f t="shared" si="2"/>
        <v>51050745</v>
      </c>
      <c r="I19" s="39">
        <f t="shared" si="2"/>
        <v>16767739</v>
      </c>
      <c r="J19" s="40">
        <f t="shared" si="2"/>
        <v>101579958</v>
      </c>
      <c r="K19" s="42">
        <f t="shared" si="2"/>
        <v>216990106</v>
      </c>
    </row>
    <row r="20" spans="1:11" ht="25.5">
      <c r="A20" s="44" t="s">
        <v>30</v>
      </c>
      <c r="B20" s="45">
        <v>130162218</v>
      </c>
      <c r="C20" s="46">
        <v>0</v>
      </c>
      <c r="D20" s="47">
        <v>166889942</v>
      </c>
      <c r="E20" s="45">
        <v>147074550</v>
      </c>
      <c r="F20" s="46">
        <v>127874548</v>
      </c>
      <c r="G20" s="48">
        <v>127874548</v>
      </c>
      <c r="H20" s="49">
        <v>69298337</v>
      </c>
      <c r="I20" s="45">
        <v>162800300</v>
      </c>
      <c r="J20" s="46">
        <v>159841508</v>
      </c>
      <c r="K20" s="48">
        <v>170178608</v>
      </c>
    </row>
    <row r="21" spans="1:11" ht="63.75">
      <c r="A21" s="50" t="s">
        <v>96</v>
      </c>
      <c r="B21" s="51">
        <v>0</v>
      </c>
      <c r="C21" s="52">
        <v>0</v>
      </c>
      <c r="D21" s="53">
        <v>101575858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97</v>
      </c>
      <c r="B22" s="57">
        <f>SUM(B19:B21)</f>
        <v>-307519357</v>
      </c>
      <c r="C22" s="58">
        <f aca="true" t="shared" si="3" ref="C22:K22">SUM(C19:C21)</f>
        <v>0</v>
      </c>
      <c r="D22" s="59">
        <f t="shared" si="3"/>
        <v>-306481785</v>
      </c>
      <c r="E22" s="57">
        <f t="shared" si="3"/>
        <v>-347955885</v>
      </c>
      <c r="F22" s="58">
        <f t="shared" si="3"/>
        <v>-20532696</v>
      </c>
      <c r="G22" s="60">
        <f t="shared" si="3"/>
        <v>-20532696</v>
      </c>
      <c r="H22" s="61">
        <f t="shared" si="3"/>
        <v>120349082</v>
      </c>
      <c r="I22" s="57">
        <f t="shared" si="3"/>
        <v>179568039</v>
      </c>
      <c r="J22" s="58">
        <f t="shared" si="3"/>
        <v>261421466</v>
      </c>
      <c r="K22" s="60">
        <f t="shared" si="3"/>
        <v>387168714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-307519357</v>
      </c>
      <c r="C24" s="40">
        <f aca="true" t="shared" si="4" ref="C24:K24">SUM(C22:C23)</f>
        <v>0</v>
      </c>
      <c r="D24" s="41">
        <f t="shared" si="4"/>
        <v>-306481785</v>
      </c>
      <c r="E24" s="39">
        <f t="shared" si="4"/>
        <v>-347955885</v>
      </c>
      <c r="F24" s="40">
        <f t="shared" si="4"/>
        <v>-20532696</v>
      </c>
      <c r="G24" s="42">
        <f t="shared" si="4"/>
        <v>-20532696</v>
      </c>
      <c r="H24" s="43">
        <f t="shared" si="4"/>
        <v>120349082</v>
      </c>
      <c r="I24" s="39">
        <f t="shared" si="4"/>
        <v>179568039</v>
      </c>
      <c r="J24" s="40">
        <f t="shared" si="4"/>
        <v>261421466</v>
      </c>
      <c r="K24" s="42">
        <f t="shared" si="4"/>
        <v>387168714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170886095</v>
      </c>
      <c r="C27" s="7">
        <v>0</v>
      </c>
      <c r="D27" s="69">
        <v>150857403</v>
      </c>
      <c r="E27" s="70">
        <v>164114549</v>
      </c>
      <c r="F27" s="7">
        <v>170174549</v>
      </c>
      <c r="G27" s="71">
        <v>170174549</v>
      </c>
      <c r="H27" s="72">
        <v>76066999</v>
      </c>
      <c r="I27" s="70">
        <v>162800300</v>
      </c>
      <c r="J27" s="7">
        <v>159841500</v>
      </c>
      <c r="K27" s="71">
        <v>170178600</v>
      </c>
    </row>
    <row r="28" spans="1:11" ht="13.5">
      <c r="A28" s="73" t="s">
        <v>34</v>
      </c>
      <c r="B28" s="6">
        <v>167202490</v>
      </c>
      <c r="C28" s="6">
        <v>0</v>
      </c>
      <c r="D28" s="23">
        <v>149642699</v>
      </c>
      <c r="E28" s="24">
        <v>143114549</v>
      </c>
      <c r="F28" s="6">
        <v>159174549</v>
      </c>
      <c r="G28" s="25">
        <v>159174549</v>
      </c>
      <c r="H28" s="26">
        <v>0</v>
      </c>
      <c r="I28" s="24">
        <v>162800300</v>
      </c>
      <c r="J28" s="6">
        <v>159841500</v>
      </c>
      <c r="K28" s="25">
        <v>170178600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3683605</v>
      </c>
      <c r="C31" s="6">
        <v>0</v>
      </c>
      <c r="D31" s="23">
        <v>1214704</v>
      </c>
      <c r="E31" s="24">
        <v>21000000</v>
      </c>
      <c r="F31" s="6">
        <v>11000000</v>
      </c>
      <c r="G31" s="25">
        <v>11000000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170886095</v>
      </c>
      <c r="C32" s="7">
        <f aca="true" t="shared" si="5" ref="C32:K32">SUM(C28:C31)</f>
        <v>0</v>
      </c>
      <c r="D32" s="69">
        <f t="shared" si="5"/>
        <v>150857403</v>
      </c>
      <c r="E32" s="70">
        <f t="shared" si="5"/>
        <v>164114549</v>
      </c>
      <c r="F32" s="7">
        <f t="shared" si="5"/>
        <v>170174549</v>
      </c>
      <c r="G32" s="71">
        <f t="shared" si="5"/>
        <v>170174549</v>
      </c>
      <c r="H32" s="72">
        <f t="shared" si="5"/>
        <v>0</v>
      </c>
      <c r="I32" s="70">
        <f t="shared" si="5"/>
        <v>162800300</v>
      </c>
      <c r="J32" s="7">
        <f t="shared" si="5"/>
        <v>159841500</v>
      </c>
      <c r="K32" s="71">
        <f t="shared" si="5"/>
        <v>170178600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467437138</v>
      </c>
      <c r="C35" s="6">
        <v>0</v>
      </c>
      <c r="D35" s="23">
        <v>838993727</v>
      </c>
      <c r="E35" s="24">
        <v>727446550</v>
      </c>
      <c r="F35" s="6">
        <v>824851411</v>
      </c>
      <c r="G35" s="25">
        <v>824851411</v>
      </c>
      <c r="H35" s="26">
        <v>1735447076</v>
      </c>
      <c r="I35" s="24">
        <v>746446550</v>
      </c>
      <c r="J35" s="6">
        <v>779446550</v>
      </c>
      <c r="K35" s="25">
        <v>928418000</v>
      </c>
    </row>
    <row r="36" spans="1:11" ht="13.5">
      <c r="A36" s="22" t="s">
        <v>40</v>
      </c>
      <c r="B36" s="6">
        <v>5652582015</v>
      </c>
      <c r="C36" s="6">
        <v>0</v>
      </c>
      <c r="D36" s="23">
        <v>5248123820</v>
      </c>
      <c r="E36" s="24">
        <v>4950746549</v>
      </c>
      <c r="F36" s="6">
        <v>4956806549</v>
      </c>
      <c r="G36" s="25">
        <v>4956806549</v>
      </c>
      <c r="H36" s="26">
        <v>5055646678</v>
      </c>
      <c r="I36" s="24">
        <v>4658350300</v>
      </c>
      <c r="J36" s="6">
        <v>4368697500</v>
      </c>
      <c r="K36" s="25">
        <v>4589476600</v>
      </c>
    </row>
    <row r="37" spans="1:11" ht="13.5">
      <c r="A37" s="22" t="s">
        <v>41</v>
      </c>
      <c r="B37" s="6">
        <v>771061066</v>
      </c>
      <c r="C37" s="6">
        <v>0</v>
      </c>
      <c r="D37" s="23">
        <v>1716961779</v>
      </c>
      <c r="E37" s="24">
        <v>1739305542</v>
      </c>
      <c r="F37" s="6">
        <v>1515347214</v>
      </c>
      <c r="G37" s="25">
        <v>1515347214</v>
      </c>
      <c r="H37" s="26">
        <v>2312811380</v>
      </c>
      <c r="I37" s="24">
        <v>1260565480</v>
      </c>
      <c r="J37" s="6">
        <v>1042293977</v>
      </c>
      <c r="K37" s="25">
        <v>1094075886</v>
      </c>
    </row>
    <row r="38" spans="1:11" ht="13.5">
      <c r="A38" s="22" t="s">
        <v>42</v>
      </c>
      <c r="B38" s="6">
        <v>497626909</v>
      </c>
      <c r="C38" s="6">
        <v>0</v>
      </c>
      <c r="D38" s="23">
        <v>103427942</v>
      </c>
      <c r="E38" s="24">
        <v>50000000</v>
      </c>
      <c r="F38" s="6">
        <v>50000000</v>
      </c>
      <c r="G38" s="25">
        <v>50000000</v>
      </c>
      <c r="H38" s="26">
        <v>91205404</v>
      </c>
      <c r="I38" s="24">
        <v>33000000</v>
      </c>
      <c r="J38" s="6">
        <v>15000000</v>
      </c>
      <c r="K38" s="25">
        <v>15750000</v>
      </c>
    </row>
    <row r="39" spans="1:11" ht="13.5">
      <c r="A39" s="22" t="s">
        <v>43</v>
      </c>
      <c r="B39" s="6">
        <v>4851331178</v>
      </c>
      <c r="C39" s="6">
        <v>0</v>
      </c>
      <c r="D39" s="23">
        <v>5157259450</v>
      </c>
      <c r="E39" s="24">
        <v>3888887557</v>
      </c>
      <c r="F39" s="6">
        <v>3888887557</v>
      </c>
      <c r="G39" s="25">
        <v>3888887557</v>
      </c>
      <c r="H39" s="26">
        <v>4178969849</v>
      </c>
      <c r="I39" s="24">
        <v>3931663331</v>
      </c>
      <c r="J39" s="6">
        <v>3829428607</v>
      </c>
      <c r="K39" s="25">
        <v>4020900000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233144992</v>
      </c>
      <c r="C42" s="6">
        <v>0</v>
      </c>
      <c r="D42" s="23">
        <v>3370293345</v>
      </c>
      <c r="E42" s="24">
        <v>0</v>
      </c>
      <c r="F42" s="6">
        <v>0</v>
      </c>
      <c r="G42" s="25">
        <v>0</v>
      </c>
      <c r="H42" s="26">
        <v>1270829751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-148419079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-19762505</v>
      </c>
      <c r="C44" s="6">
        <v>0</v>
      </c>
      <c r="D44" s="23">
        <v>65817010</v>
      </c>
      <c r="E44" s="24">
        <v>-31817010</v>
      </c>
      <c r="F44" s="6">
        <v>0</v>
      </c>
      <c r="G44" s="25">
        <v>0</v>
      </c>
      <c r="H44" s="26">
        <v>-67776237</v>
      </c>
      <c r="I44" s="24">
        <v>4000000</v>
      </c>
      <c r="J44" s="6">
        <v>4999900</v>
      </c>
      <c r="K44" s="25">
        <v>2150100</v>
      </c>
    </row>
    <row r="45" spans="1:11" ht="13.5">
      <c r="A45" s="33" t="s">
        <v>48</v>
      </c>
      <c r="B45" s="7">
        <v>90532317</v>
      </c>
      <c r="C45" s="7">
        <v>0</v>
      </c>
      <c r="D45" s="69">
        <v>2960101618</v>
      </c>
      <c r="E45" s="70">
        <v>78182990</v>
      </c>
      <c r="F45" s="7">
        <v>110000000</v>
      </c>
      <c r="G45" s="71">
        <v>110000000</v>
      </c>
      <c r="H45" s="72">
        <v>1008593896</v>
      </c>
      <c r="I45" s="70">
        <v>124000000</v>
      </c>
      <c r="J45" s="7">
        <v>134999900</v>
      </c>
      <c r="K45" s="71">
        <v>138650100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120591346</v>
      </c>
      <c r="C48" s="6">
        <v>0</v>
      </c>
      <c r="D48" s="23">
        <v>-52420400</v>
      </c>
      <c r="E48" s="24">
        <v>110000000</v>
      </c>
      <c r="F48" s="6">
        <v>110000000</v>
      </c>
      <c r="G48" s="25">
        <v>110000000</v>
      </c>
      <c r="H48" s="26">
        <v>307546332</v>
      </c>
      <c r="I48" s="24">
        <v>120000000</v>
      </c>
      <c r="J48" s="6">
        <v>130000000</v>
      </c>
      <c r="K48" s="25">
        <v>136500000</v>
      </c>
    </row>
    <row r="49" spans="1:11" ht="13.5">
      <c r="A49" s="22" t="s">
        <v>51</v>
      </c>
      <c r="B49" s="6">
        <f>+B75</f>
        <v>492610372.93276113</v>
      </c>
      <c r="C49" s="6">
        <f aca="true" t="shared" si="6" ref="C49:K49">+C75</f>
        <v>0</v>
      </c>
      <c r="D49" s="23">
        <f t="shared" si="6"/>
        <v>-784262147.8543754</v>
      </c>
      <c r="E49" s="24">
        <f t="shared" si="6"/>
        <v>1291305542</v>
      </c>
      <c r="F49" s="6">
        <f t="shared" si="6"/>
        <v>1067347214</v>
      </c>
      <c r="G49" s="25">
        <f t="shared" si="6"/>
        <v>1067347214</v>
      </c>
      <c r="H49" s="26">
        <f t="shared" si="6"/>
        <v>-637106890.6812205</v>
      </c>
      <c r="I49" s="24">
        <f t="shared" si="6"/>
        <v>805565480</v>
      </c>
      <c r="J49" s="6">
        <f t="shared" si="6"/>
        <v>568294077</v>
      </c>
      <c r="K49" s="25">
        <f t="shared" si="6"/>
        <v>596375886</v>
      </c>
    </row>
    <row r="50" spans="1:11" ht="13.5">
      <c r="A50" s="33" t="s">
        <v>52</v>
      </c>
      <c r="B50" s="7">
        <f>+B48-B49</f>
        <v>-372019026.93276113</v>
      </c>
      <c r="C50" s="7">
        <f aca="true" t="shared" si="7" ref="C50:K50">+C48-C49</f>
        <v>0</v>
      </c>
      <c r="D50" s="69">
        <f t="shared" si="7"/>
        <v>731841747.8543754</v>
      </c>
      <c r="E50" s="70">
        <f t="shared" si="7"/>
        <v>-1181305542</v>
      </c>
      <c r="F50" s="7">
        <f t="shared" si="7"/>
        <v>-957347214</v>
      </c>
      <c r="G50" s="71">
        <f t="shared" si="7"/>
        <v>-957347214</v>
      </c>
      <c r="H50" s="72">
        <f t="shared" si="7"/>
        <v>944653222.6812205</v>
      </c>
      <c r="I50" s="70">
        <f t="shared" si="7"/>
        <v>-685565480</v>
      </c>
      <c r="J50" s="7">
        <f t="shared" si="7"/>
        <v>-438294077</v>
      </c>
      <c r="K50" s="71">
        <f t="shared" si="7"/>
        <v>-459875886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5605811395</v>
      </c>
      <c r="C53" s="6">
        <v>0</v>
      </c>
      <c r="D53" s="23">
        <v>5248123820</v>
      </c>
      <c r="E53" s="24">
        <v>4950746549</v>
      </c>
      <c r="F53" s="6">
        <v>4956806549</v>
      </c>
      <c r="G53" s="25">
        <v>4956806549</v>
      </c>
      <c r="H53" s="26">
        <v>5055646678</v>
      </c>
      <c r="I53" s="24">
        <v>4658350300</v>
      </c>
      <c r="J53" s="6">
        <v>4368697500</v>
      </c>
      <c r="K53" s="25">
        <v>4589476600</v>
      </c>
    </row>
    <row r="54" spans="1:11" ht="13.5">
      <c r="A54" s="22" t="s">
        <v>55</v>
      </c>
      <c r="B54" s="6">
        <v>411711664</v>
      </c>
      <c r="C54" s="6">
        <v>0</v>
      </c>
      <c r="D54" s="23">
        <v>402816345</v>
      </c>
      <c r="E54" s="24">
        <v>434145379</v>
      </c>
      <c r="F54" s="6">
        <v>429145379</v>
      </c>
      <c r="G54" s="25">
        <v>429145379</v>
      </c>
      <c r="H54" s="26">
        <v>268544137</v>
      </c>
      <c r="I54" s="24">
        <v>420711192</v>
      </c>
      <c r="J54" s="6">
        <v>455753907</v>
      </c>
      <c r="K54" s="25">
        <v>476718583</v>
      </c>
    </row>
    <row r="55" spans="1:11" ht="13.5">
      <c r="A55" s="22" t="s">
        <v>56</v>
      </c>
      <c r="B55" s="6">
        <v>0</v>
      </c>
      <c r="C55" s="6">
        <v>0</v>
      </c>
      <c r="D55" s="23">
        <v>25882810</v>
      </c>
      <c r="E55" s="24">
        <v>11609533</v>
      </c>
      <c r="F55" s="6">
        <v>7290263</v>
      </c>
      <c r="G55" s="25">
        <v>7290263</v>
      </c>
      <c r="H55" s="26">
        <v>2888424</v>
      </c>
      <c r="I55" s="24">
        <v>59546614</v>
      </c>
      <c r="J55" s="6">
        <v>33295614</v>
      </c>
      <c r="K55" s="25">
        <v>45873970</v>
      </c>
    </row>
    <row r="56" spans="1:11" ht="13.5">
      <c r="A56" s="22" t="s">
        <v>57</v>
      </c>
      <c r="B56" s="6">
        <v>68240419</v>
      </c>
      <c r="C56" s="6">
        <v>0</v>
      </c>
      <c r="D56" s="23">
        <v>98026358</v>
      </c>
      <c r="E56" s="24">
        <v>229384557</v>
      </c>
      <c r="F56" s="6">
        <v>131675283</v>
      </c>
      <c r="G56" s="25">
        <v>131675283</v>
      </c>
      <c r="H56" s="26">
        <v>108562923</v>
      </c>
      <c r="I56" s="24">
        <v>120024400</v>
      </c>
      <c r="J56" s="6">
        <v>121252692</v>
      </c>
      <c r="K56" s="25">
        <v>122537483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211717840</v>
      </c>
      <c r="F59" s="6">
        <v>211717840</v>
      </c>
      <c r="G59" s="25">
        <v>211717840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16427519</v>
      </c>
      <c r="F60" s="6">
        <v>16427519</v>
      </c>
      <c r="G60" s="25">
        <v>16427519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2089</v>
      </c>
      <c r="C62" s="98">
        <v>2089</v>
      </c>
      <c r="D62" s="99">
        <v>0</v>
      </c>
      <c r="E62" s="97">
        <v>2219</v>
      </c>
      <c r="F62" s="98">
        <v>2219</v>
      </c>
      <c r="G62" s="99">
        <v>2219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4581</v>
      </c>
      <c r="C63" s="98">
        <v>4581</v>
      </c>
      <c r="D63" s="99">
        <v>0</v>
      </c>
      <c r="E63" s="97">
        <v>4867</v>
      </c>
      <c r="F63" s="98">
        <v>4867</v>
      </c>
      <c r="G63" s="99">
        <v>4867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171185</v>
      </c>
      <c r="C64" s="98">
        <v>169886</v>
      </c>
      <c r="D64" s="99">
        <v>0</v>
      </c>
      <c r="E64" s="97">
        <v>180279</v>
      </c>
      <c r="F64" s="98">
        <v>180279</v>
      </c>
      <c r="G64" s="99">
        <v>180279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2</v>
      </c>
      <c r="C65" s="98">
        <v>2</v>
      </c>
      <c r="D65" s="99">
        <v>0</v>
      </c>
      <c r="E65" s="97">
        <v>2</v>
      </c>
      <c r="F65" s="98">
        <v>2</v>
      </c>
      <c r="G65" s="99">
        <v>2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0.6572832976679072</v>
      </c>
      <c r="C70" s="5">
        <f aca="true" t="shared" si="8" ref="C70:K70">IF(ISERROR(C71/C72),0,(C71/C72))</f>
        <v>0</v>
      </c>
      <c r="D70" s="5">
        <f t="shared" si="8"/>
        <v>2.291183816732616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1.7267950635680356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100</v>
      </c>
      <c r="B71" s="2">
        <f>+B83</f>
        <v>1159907326</v>
      </c>
      <c r="C71" s="2">
        <f aca="true" t="shared" si="9" ref="C71:K71">+C83</f>
        <v>0</v>
      </c>
      <c r="D71" s="2">
        <f t="shared" si="9"/>
        <v>4546616700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3214060979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101</v>
      </c>
      <c r="B72" s="2">
        <f>+B77</f>
        <v>1764699225</v>
      </c>
      <c r="C72" s="2">
        <f aca="true" t="shared" si="10" ref="C72:K72">+C77</f>
        <v>0</v>
      </c>
      <c r="D72" s="2">
        <f t="shared" si="10"/>
        <v>1984396305</v>
      </c>
      <c r="E72" s="2">
        <f t="shared" si="10"/>
        <v>2221230871</v>
      </c>
      <c r="F72" s="2">
        <f t="shared" si="10"/>
        <v>2267232811</v>
      </c>
      <c r="G72" s="2">
        <f t="shared" si="10"/>
        <v>2267232811</v>
      </c>
      <c r="H72" s="2">
        <f t="shared" si="10"/>
        <v>1861286870</v>
      </c>
      <c r="I72" s="2">
        <f t="shared" si="10"/>
        <v>2535095900</v>
      </c>
      <c r="J72" s="2">
        <f t="shared" si="10"/>
        <v>2637921998</v>
      </c>
      <c r="K72" s="2">
        <f t="shared" si="10"/>
        <v>2759546937</v>
      </c>
    </row>
    <row r="73" spans="1:11" ht="12.75" hidden="1">
      <c r="A73" s="2" t="s">
        <v>102</v>
      </c>
      <c r="B73" s="2">
        <f>+B74</f>
        <v>43092804.666666724</v>
      </c>
      <c r="C73" s="2">
        <f aca="true" t="shared" si="11" ref="C73:K73">+(C78+C80+C81+C82)-(B78+B80+B81+B82)</f>
        <v>-338960232</v>
      </c>
      <c r="D73" s="2">
        <f t="shared" si="11"/>
        <v>841134846</v>
      </c>
      <c r="E73" s="2">
        <f t="shared" si="11"/>
        <v>-271088296</v>
      </c>
      <c r="F73" s="2">
        <f>+(F78+F80+F81+F82)-(D78+D80+D81+D82)</f>
        <v>-173683435</v>
      </c>
      <c r="G73" s="2">
        <f>+(G78+G80+G81+G82)-(D78+D80+D81+D82)</f>
        <v>-173683435</v>
      </c>
      <c r="H73" s="2">
        <f>+(H78+H80+H81+H82)-(D78+D80+D81+D82)</f>
        <v>533492058</v>
      </c>
      <c r="I73" s="2">
        <f>+(I78+I80+I81+I82)-(E78+E80+E81+E82)</f>
        <v>7000000</v>
      </c>
      <c r="J73" s="2">
        <f t="shared" si="11"/>
        <v>20000000</v>
      </c>
      <c r="K73" s="2">
        <f t="shared" si="11"/>
        <v>139851450</v>
      </c>
    </row>
    <row r="74" spans="1:11" ht="12.75" hidden="1">
      <c r="A74" s="2" t="s">
        <v>103</v>
      </c>
      <c r="B74" s="2">
        <f>+TREND(C74:E74)</f>
        <v>43092804.666666724</v>
      </c>
      <c r="C74" s="2">
        <f>+C73</f>
        <v>-338960232</v>
      </c>
      <c r="D74" s="2">
        <f aca="true" t="shared" si="12" ref="D74:K74">+D73</f>
        <v>841134846</v>
      </c>
      <c r="E74" s="2">
        <f t="shared" si="12"/>
        <v>-271088296</v>
      </c>
      <c r="F74" s="2">
        <f t="shared" si="12"/>
        <v>-173683435</v>
      </c>
      <c r="G74" s="2">
        <f t="shared" si="12"/>
        <v>-173683435</v>
      </c>
      <c r="H74" s="2">
        <f t="shared" si="12"/>
        <v>533492058</v>
      </c>
      <c r="I74" s="2">
        <f t="shared" si="12"/>
        <v>7000000</v>
      </c>
      <c r="J74" s="2">
        <f t="shared" si="12"/>
        <v>20000000</v>
      </c>
      <c r="K74" s="2">
        <f t="shared" si="12"/>
        <v>139851450</v>
      </c>
    </row>
    <row r="75" spans="1:11" ht="12.75" hidden="1">
      <c r="A75" s="2" t="s">
        <v>104</v>
      </c>
      <c r="B75" s="2">
        <f>+B84-(((B80+B81+B78)*B70)-B79)</f>
        <v>492610372.93276113</v>
      </c>
      <c r="C75" s="2">
        <f aca="true" t="shared" si="13" ref="C75:K75">+C84-(((C80+C81+C78)*C70)-C79)</f>
        <v>0</v>
      </c>
      <c r="D75" s="2">
        <f t="shared" si="13"/>
        <v>-784262147.8543754</v>
      </c>
      <c r="E75" s="2">
        <f t="shared" si="13"/>
        <v>1291305542</v>
      </c>
      <c r="F75" s="2">
        <f t="shared" si="13"/>
        <v>1067347214</v>
      </c>
      <c r="G75" s="2">
        <f t="shared" si="13"/>
        <v>1067347214</v>
      </c>
      <c r="H75" s="2">
        <f t="shared" si="13"/>
        <v>-637106890.6812205</v>
      </c>
      <c r="I75" s="2">
        <f t="shared" si="13"/>
        <v>805565480</v>
      </c>
      <c r="J75" s="2">
        <f t="shared" si="13"/>
        <v>568294077</v>
      </c>
      <c r="K75" s="2">
        <f t="shared" si="13"/>
        <v>596375886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1764699225</v>
      </c>
      <c r="C77" s="3">
        <v>0</v>
      </c>
      <c r="D77" s="3">
        <v>1984396305</v>
      </c>
      <c r="E77" s="3">
        <v>2221230871</v>
      </c>
      <c r="F77" s="3">
        <v>2267232811</v>
      </c>
      <c r="G77" s="3">
        <v>2267232811</v>
      </c>
      <c r="H77" s="3">
        <v>1861286870</v>
      </c>
      <c r="I77" s="3">
        <v>2535095900</v>
      </c>
      <c r="J77" s="3">
        <v>2637921998</v>
      </c>
      <c r="K77" s="3">
        <v>2759546937</v>
      </c>
    </row>
    <row r="78" spans="1:11" ht="12.75" hidden="1">
      <c r="A78" s="1" t="s">
        <v>67</v>
      </c>
      <c r="B78" s="3">
        <v>112477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715403272</v>
      </c>
      <c r="C79" s="3">
        <v>0</v>
      </c>
      <c r="D79" s="3">
        <v>1142738991</v>
      </c>
      <c r="E79" s="3">
        <v>1291305542</v>
      </c>
      <c r="F79" s="3">
        <v>1067347214</v>
      </c>
      <c r="G79" s="3">
        <v>1067347214</v>
      </c>
      <c r="H79" s="3">
        <v>1736486347</v>
      </c>
      <c r="I79" s="3">
        <v>805565480</v>
      </c>
      <c r="J79" s="3">
        <v>568294077</v>
      </c>
      <c r="K79" s="3">
        <v>596375886</v>
      </c>
    </row>
    <row r="80" spans="1:11" ht="12.75" hidden="1">
      <c r="A80" s="1" t="s">
        <v>69</v>
      </c>
      <c r="B80" s="3">
        <v>295684941</v>
      </c>
      <c r="C80" s="3">
        <v>0</v>
      </c>
      <c r="D80" s="3">
        <v>492714372</v>
      </c>
      <c r="E80" s="3">
        <v>568656550</v>
      </c>
      <c r="F80" s="3">
        <v>568656550</v>
      </c>
      <c r="G80" s="3">
        <v>568656550</v>
      </c>
      <c r="H80" s="3">
        <v>867095261</v>
      </c>
      <c r="I80" s="3">
        <v>575656550</v>
      </c>
      <c r="J80" s="3">
        <v>595656550</v>
      </c>
      <c r="K80" s="3">
        <v>625439000</v>
      </c>
    </row>
    <row r="81" spans="1:11" ht="12.75" hidden="1">
      <c r="A81" s="1" t="s">
        <v>70</v>
      </c>
      <c r="B81" s="3">
        <v>43162814</v>
      </c>
      <c r="C81" s="3">
        <v>0</v>
      </c>
      <c r="D81" s="3">
        <v>348336060</v>
      </c>
      <c r="E81" s="3">
        <v>1390000</v>
      </c>
      <c r="F81" s="3">
        <v>98794861</v>
      </c>
      <c r="G81" s="3">
        <v>98794861</v>
      </c>
      <c r="H81" s="3">
        <v>507470423</v>
      </c>
      <c r="I81" s="3">
        <v>1390000</v>
      </c>
      <c r="J81" s="3">
        <v>1390000</v>
      </c>
      <c r="K81" s="3">
        <v>111459000</v>
      </c>
    </row>
    <row r="82" spans="1:11" ht="12.75" hidden="1">
      <c r="A82" s="1" t="s">
        <v>71</v>
      </c>
      <c r="B82" s="3">
        <v>0</v>
      </c>
      <c r="C82" s="3">
        <v>0</v>
      </c>
      <c r="D82" s="3">
        <v>84414</v>
      </c>
      <c r="E82" s="3">
        <v>0</v>
      </c>
      <c r="F82" s="3">
        <v>0</v>
      </c>
      <c r="G82" s="3">
        <v>0</v>
      </c>
      <c r="H82" s="3">
        <v>61220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1159907326</v>
      </c>
      <c r="C83" s="3">
        <v>0</v>
      </c>
      <c r="D83" s="3">
        <v>4546616700</v>
      </c>
      <c r="E83" s="3">
        <v>0</v>
      </c>
      <c r="F83" s="3">
        <v>0</v>
      </c>
      <c r="G83" s="3">
        <v>0</v>
      </c>
      <c r="H83" s="3">
        <v>3214060979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143946378</v>
      </c>
      <c r="C5" s="6">
        <v>172879395</v>
      </c>
      <c r="D5" s="23">
        <v>184183207</v>
      </c>
      <c r="E5" s="24">
        <v>181555634</v>
      </c>
      <c r="F5" s="6">
        <v>181555634</v>
      </c>
      <c r="G5" s="25">
        <v>181555634</v>
      </c>
      <c r="H5" s="26">
        <v>172933380</v>
      </c>
      <c r="I5" s="24">
        <v>191817346</v>
      </c>
      <c r="J5" s="6">
        <v>199518346</v>
      </c>
      <c r="K5" s="25">
        <v>209155146</v>
      </c>
    </row>
    <row r="6" spans="1:11" ht="13.5">
      <c r="A6" s="22" t="s">
        <v>19</v>
      </c>
      <c r="B6" s="6">
        <v>816887464</v>
      </c>
      <c r="C6" s="6">
        <v>1016433304</v>
      </c>
      <c r="D6" s="23">
        <v>546822258</v>
      </c>
      <c r="E6" s="24">
        <v>1191472825</v>
      </c>
      <c r="F6" s="6">
        <v>1122076066</v>
      </c>
      <c r="G6" s="25">
        <v>1122076066</v>
      </c>
      <c r="H6" s="26">
        <v>988165956</v>
      </c>
      <c r="I6" s="24">
        <v>1043355300</v>
      </c>
      <c r="J6" s="6">
        <v>1093601567</v>
      </c>
      <c r="K6" s="25">
        <v>1146986662</v>
      </c>
    </row>
    <row r="7" spans="1:11" ht="13.5">
      <c r="A7" s="22" t="s">
        <v>20</v>
      </c>
      <c r="B7" s="6">
        <v>15635654</v>
      </c>
      <c r="C7" s="6">
        <v>21599028</v>
      </c>
      <c r="D7" s="23">
        <v>27348842</v>
      </c>
      <c r="E7" s="24">
        <v>19122069</v>
      </c>
      <c r="F7" s="6">
        <v>19122069</v>
      </c>
      <c r="G7" s="25">
        <v>19122069</v>
      </c>
      <c r="H7" s="26">
        <v>9953825</v>
      </c>
      <c r="I7" s="24">
        <v>28498000</v>
      </c>
      <c r="J7" s="6">
        <v>29638000</v>
      </c>
      <c r="K7" s="25">
        <v>30824000</v>
      </c>
    </row>
    <row r="8" spans="1:11" ht="13.5">
      <c r="A8" s="22" t="s">
        <v>21</v>
      </c>
      <c r="B8" s="6">
        <v>180842899</v>
      </c>
      <c r="C8" s="6">
        <v>186885561</v>
      </c>
      <c r="D8" s="23">
        <v>260807113</v>
      </c>
      <c r="E8" s="24">
        <v>266968500</v>
      </c>
      <c r="F8" s="6">
        <v>266968500</v>
      </c>
      <c r="G8" s="25">
        <v>266968500</v>
      </c>
      <c r="H8" s="26">
        <v>265311921</v>
      </c>
      <c r="I8" s="24">
        <v>293064250</v>
      </c>
      <c r="J8" s="6">
        <v>321133250</v>
      </c>
      <c r="K8" s="25">
        <v>351840300</v>
      </c>
    </row>
    <row r="9" spans="1:11" ht="13.5">
      <c r="A9" s="22" t="s">
        <v>22</v>
      </c>
      <c r="B9" s="6">
        <v>113282221</v>
      </c>
      <c r="C9" s="6">
        <v>134940288</v>
      </c>
      <c r="D9" s="23">
        <v>600827591</v>
      </c>
      <c r="E9" s="24">
        <v>56778257</v>
      </c>
      <c r="F9" s="6">
        <v>74752908</v>
      </c>
      <c r="G9" s="25">
        <v>74752908</v>
      </c>
      <c r="H9" s="26">
        <v>5618281</v>
      </c>
      <c r="I9" s="24">
        <v>158360350</v>
      </c>
      <c r="J9" s="6">
        <v>162957868</v>
      </c>
      <c r="K9" s="25">
        <v>169206023</v>
      </c>
    </row>
    <row r="10" spans="1:11" ht="25.5">
      <c r="A10" s="27" t="s">
        <v>94</v>
      </c>
      <c r="B10" s="28">
        <f>SUM(B5:B9)</f>
        <v>1270594616</v>
      </c>
      <c r="C10" s="29">
        <f aca="true" t="shared" si="0" ref="C10:K10">SUM(C5:C9)</f>
        <v>1532737576</v>
      </c>
      <c r="D10" s="30">
        <f t="shared" si="0"/>
        <v>1619989011</v>
      </c>
      <c r="E10" s="28">
        <f t="shared" si="0"/>
        <v>1715897285</v>
      </c>
      <c r="F10" s="29">
        <f t="shared" si="0"/>
        <v>1664475177</v>
      </c>
      <c r="G10" s="31">
        <f t="shared" si="0"/>
        <v>1664475177</v>
      </c>
      <c r="H10" s="32">
        <f t="shared" si="0"/>
        <v>1441983363</v>
      </c>
      <c r="I10" s="28">
        <f t="shared" si="0"/>
        <v>1715095246</v>
      </c>
      <c r="J10" s="29">
        <f t="shared" si="0"/>
        <v>1806849031</v>
      </c>
      <c r="K10" s="31">
        <f t="shared" si="0"/>
        <v>1908012131</v>
      </c>
    </row>
    <row r="11" spans="1:11" ht="13.5">
      <c r="A11" s="22" t="s">
        <v>23</v>
      </c>
      <c r="B11" s="6">
        <v>331531786</v>
      </c>
      <c r="C11" s="6">
        <v>410706794</v>
      </c>
      <c r="D11" s="23">
        <v>425265201</v>
      </c>
      <c r="E11" s="24">
        <v>486781791</v>
      </c>
      <c r="F11" s="6">
        <v>511020660</v>
      </c>
      <c r="G11" s="25">
        <v>511020660</v>
      </c>
      <c r="H11" s="26">
        <v>129099960</v>
      </c>
      <c r="I11" s="24">
        <v>547068276</v>
      </c>
      <c r="J11" s="6">
        <v>576865626</v>
      </c>
      <c r="K11" s="25">
        <v>607193568</v>
      </c>
    </row>
    <row r="12" spans="1:11" ht="13.5">
      <c r="A12" s="22" t="s">
        <v>24</v>
      </c>
      <c r="B12" s="6">
        <v>20971511</v>
      </c>
      <c r="C12" s="6">
        <v>26067633</v>
      </c>
      <c r="D12" s="23">
        <v>26461496</v>
      </c>
      <c r="E12" s="24">
        <v>34243749</v>
      </c>
      <c r="F12" s="6">
        <v>34243749</v>
      </c>
      <c r="G12" s="25">
        <v>34243749</v>
      </c>
      <c r="H12" s="26">
        <v>18097723</v>
      </c>
      <c r="I12" s="24">
        <v>31666830</v>
      </c>
      <c r="J12" s="6">
        <v>32510804</v>
      </c>
      <c r="K12" s="25">
        <v>33692245</v>
      </c>
    </row>
    <row r="13" spans="1:11" ht="13.5">
      <c r="A13" s="22" t="s">
        <v>95</v>
      </c>
      <c r="B13" s="6">
        <v>199252100</v>
      </c>
      <c r="C13" s="6">
        <v>230092838</v>
      </c>
      <c r="D13" s="23">
        <v>235992074</v>
      </c>
      <c r="E13" s="24">
        <v>251386792</v>
      </c>
      <c r="F13" s="6">
        <v>264937109</v>
      </c>
      <c r="G13" s="25">
        <v>264937109</v>
      </c>
      <c r="H13" s="26">
        <v>155696</v>
      </c>
      <c r="I13" s="24">
        <v>265557277</v>
      </c>
      <c r="J13" s="6">
        <v>279108583</v>
      </c>
      <c r="K13" s="25">
        <v>293074423</v>
      </c>
    </row>
    <row r="14" spans="1:11" ht="13.5">
      <c r="A14" s="22" t="s">
        <v>25</v>
      </c>
      <c r="B14" s="6">
        <v>6194969</v>
      </c>
      <c r="C14" s="6">
        <v>3212423</v>
      </c>
      <c r="D14" s="23">
        <v>1818446</v>
      </c>
      <c r="E14" s="24">
        <v>40000</v>
      </c>
      <c r="F14" s="6">
        <v>40000</v>
      </c>
      <c r="G14" s="25">
        <v>40000</v>
      </c>
      <c r="H14" s="26">
        <v>4426</v>
      </c>
      <c r="I14" s="24">
        <v>40000</v>
      </c>
      <c r="J14" s="6">
        <v>40000</v>
      </c>
      <c r="K14" s="25">
        <v>40000</v>
      </c>
    </row>
    <row r="15" spans="1:11" ht="13.5">
      <c r="A15" s="22" t="s">
        <v>26</v>
      </c>
      <c r="B15" s="6">
        <v>488441952</v>
      </c>
      <c r="C15" s="6">
        <v>474010507</v>
      </c>
      <c r="D15" s="23">
        <v>478359093</v>
      </c>
      <c r="E15" s="24">
        <v>547069907</v>
      </c>
      <c r="F15" s="6">
        <v>553533078</v>
      </c>
      <c r="G15" s="25">
        <v>553533078</v>
      </c>
      <c r="H15" s="26">
        <v>462205242</v>
      </c>
      <c r="I15" s="24">
        <v>643219200</v>
      </c>
      <c r="J15" s="6">
        <v>674956425</v>
      </c>
      <c r="K15" s="25">
        <v>734605953</v>
      </c>
    </row>
    <row r="16" spans="1:11" ht="13.5">
      <c r="A16" s="22" t="s">
        <v>21</v>
      </c>
      <c r="B16" s="6">
        <v>55226178</v>
      </c>
      <c r="C16" s="6">
        <v>3765646</v>
      </c>
      <c r="D16" s="23">
        <v>755183</v>
      </c>
      <c r="E16" s="24">
        <v>660400</v>
      </c>
      <c r="F16" s="6">
        <v>1670400</v>
      </c>
      <c r="G16" s="25">
        <v>1670400</v>
      </c>
      <c r="H16" s="26">
        <v>42777910</v>
      </c>
      <c r="I16" s="24">
        <v>1020000</v>
      </c>
      <c r="J16" s="6">
        <v>1020000</v>
      </c>
      <c r="K16" s="25">
        <v>1020000</v>
      </c>
    </row>
    <row r="17" spans="1:11" ht="13.5">
      <c r="A17" s="22" t="s">
        <v>27</v>
      </c>
      <c r="B17" s="6">
        <v>288769532</v>
      </c>
      <c r="C17" s="6">
        <v>453628509</v>
      </c>
      <c r="D17" s="23">
        <v>575065574</v>
      </c>
      <c r="E17" s="24">
        <v>498665791</v>
      </c>
      <c r="F17" s="6">
        <v>533345423</v>
      </c>
      <c r="G17" s="25">
        <v>533345423</v>
      </c>
      <c r="H17" s="26">
        <v>259342724</v>
      </c>
      <c r="I17" s="24">
        <v>603393572</v>
      </c>
      <c r="J17" s="6">
        <v>634388428</v>
      </c>
      <c r="K17" s="25">
        <v>668784478</v>
      </c>
    </row>
    <row r="18" spans="1:11" ht="13.5">
      <c r="A18" s="33" t="s">
        <v>28</v>
      </c>
      <c r="B18" s="34">
        <f>SUM(B11:B17)</f>
        <v>1390388028</v>
      </c>
      <c r="C18" s="35">
        <f aca="true" t="shared" si="1" ref="C18:K18">SUM(C11:C17)</f>
        <v>1601484350</v>
      </c>
      <c r="D18" s="36">
        <f t="shared" si="1"/>
        <v>1743717067</v>
      </c>
      <c r="E18" s="34">
        <f t="shared" si="1"/>
        <v>1818848430</v>
      </c>
      <c r="F18" s="35">
        <f t="shared" si="1"/>
        <v>1898790419</v>
      </c>
      <c r="G18" s="37">
        <f t="shared" si="1"/>
        <v>1898790419</v>
      </c>
      <c r="H18" s="38">
        <f t="shared" si="1"/>
        <v>911683681</v>
      </c>
      <c r="I18" s="34">
        <f t="shared" si="1"/>
        <v>2091965155</v>
      </c>
      <c r="J18" s="35">
        <f t="shared" si="1"/>
        <v>2198889866</v>
      </c>
      <c r="K18" s="37">
        <f t="shared" si="1"/>
        <v>2338410667</v>
      </c>
    </row>
    <row r="19" spans="1:11" ht="13.5">
      <c r="A19" s="33" t="s">
        <v>29</v>
      </c>
      <c r="B19" s="39">
        <f>+B10-B18</f>
        <v>-119793412</v>
      </c>
      <c r="C19" s="40">
        <f aca="true" t="shared" si="2" ref="C19:K19">+C10-C18</f>
        <v>-68746774</v>
      </c>
      <c r="D19" s="41">
        <f t="shared" si="2"/>
        <v>-123728056</v>
      </c>
      <c r="E19" s="39">
        <f t="shared" si="2"/>
        <v>-102951145</v>
      </c>
      <c r="F19" s="40">
        <f t="shared" si="2"/>
        <v>-234315242</v>
      </c>
      <c r="G19" s="42">
        <f t="shared" si="2"/>
        <v>-234315242</v>
      </c>
      <c r="H19" s="43">
        <f t="shared" si="2"/>
        <v>530299682</v>
      </c>
      <c r="I19" s="39">
        <f t="shared" si="2"/>
        <v>-376869909</v>
      </c>
      <c r="J19" s="40">
        <f t="shared" si="2"/>
        <v>-392040835</v>
      </c>
      <c r="K19" s="42">
        <f t="shared" si="2"/>
        <v>-430398536</v>
      </c>
    </row>
    <row r="20" spans="1:11" ht="25.5">
      <c r="A20" s="44" t="s">
        <v>30</v>
      </c>
      <c r="B20" s="45">
        <v>77740981</v>
      </c>
      <c r="C20" s="46">
        <v>89934174</v>
      </c>
      <c r="D20" s="47">
        <v>107592767</v>
      </c>
      <c r="E20" s="45">
        <v>177610000</v>
      </c>
      <c r="F20" s="46">
        <v>157610000</v>
      </c>
      <c r="G20" s="48">
        <v>157610000</v>
      </c>
      <c r="H20" s="49">
        <v>45120618</v>
      </c>
      <c r="I20" s="45">
        <v>106307750</v>
      </c>
      <c r="J20" s="46">
        <v>117120750</v>
      </c>
      <c r="K20" s="48">
        <v>126831700</v>
      </c>
    </row>
    <row r="21" spans="1:11" ht="63.75">
      <c r="A21" s="50" t="s">
        <v>96</v>
      </c>
      <c r="B21" s="51">
        <v>0</v>
      </c>
      <c r="C21" s="52">
        <v>34766645</v>
      </c>
      <c r="D21" s="53">
        <v>573932</v>
      </c>
      <c r="E21" s="51">
        <v>1308000</v>
      </c>
      <c r="F21" s="52">
        <v>1308000</v>
      </c>
      <c r="G21" s="54">
        <v>1308000</v>
      </c>
      <c r="H21" s="55">
        <v>1013000</v>
      </c>
      <c r="I21" s="51">
        <v>1308000</v>
      </c>
      <c r="J21" s="52">
        <v>1308000</v>
      </c>
      <c r="K21" s="54">
        <v>1308000</v>
      </c>
    </row>
    <row r="22" spans="1:11" ht="25.5">
      <c r="A22" s="56" t="s">
        <v>97</v>
      </c>
      <c r="B22" s="57">
        <f>SUM(B19:B21)</f>
        <v>-42052431</v>
      </c>
      <c r="C22" s="58">
        <f aca="true" t="shared" si="3" ref="C22:K22">SUM(C19:C21)</f>
        <v>55954045</v>
      </c>
      <c r="D22" s="59">
        <f t="shared" si="3"/>
        <v>-15561357</v>
      </c>
      <c r="E22" s="57">
        <f t="shared" si="3"/>
        <v>75966855</v>
      </c>
      <c r="F22" s="58">
        <f t="shared" si="3"/>
        <v>-75397242</v>
      </c>
      <c r="G22" s="60">
        <f t="shared" si="3"/>
        <v>-75397242</v>
      </c>
      <c r="H22" s="61">
        <f t="shared" si="3"/>
        <v>576433300</v>
      </c>
      <c r="I22" s="57">
        <f t="shared" si="3"/>
        <v>-269254159</v>
      </c>
      <c r="J22" s="58">
        <f t="shared" si="3"/>
        <v>-273612085</v>
      </c>
      <c r="K22" s="60">
        <f t="shared" si="3"/>
        <v>-302258836</v>
      </c>
    </row>
    <row r="23" spans="1:11" ht="13.5">
      <c r="A23" s="50" t="s">
        <v>31</v>
      </c>
      <c r="B23" s="6">
        <v>0</v>
      </c>
      <c r="C23" s="6">
        <v>9834752</v>
      </c>
      <c r="D23" s="23">
        <v>232772</v>
      </c>
      <c r="E23" s="24">
        <v>1615600</v>
      </c>
      <c r="F23" s="6">
        <v>1615600</v>
      </c>
      <c r="G23" s="25">
        <v>1615600</v>
      </c>
      <c r="H23" s="26">
        <v>99224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-42052431</v>
      </c>
      <c r="C24" s="40">
        <f aca="true" t="shared" si="4" ref="C24:K24">SUM(C22:C23)</f>
        <v>65788797</v>
      </c>
      <c r="D24" s="41">
        <f t="shared" si="4"/>
        <v>-15328585</v>
      </c>
      <c r="E24" s="39">
        <f t="shared" si="4"/>
        <v>77582455</v>
      </c>
      <c r="F24" s="40">
        <f t="shared" si="4"/>
        <v>-73781642</v>
      </c>
      <c r="G24" s="42">
        <f t="shared" si="4"/>
        <v>-73781642</v>
      </c>
      <c r="H24" s="43">
        <f t="shared" si="4"/>
        <v>576532524</v>
      </c>
      <c r="I24" s="39">
        <f t="shared" si="4"/>
        <v>-269254159</v>
      </c>
      <c r="J24" s="40">
        <f t="shared" si="4"/>
        <v>-273612085</v>
      </c>
      <c r="K24" s="42">
        <f t="shared" si="4"/>
        <v>-302258836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214976622</v>
      </c>
      <c r="C27" s="7">
        <v>450624135</v>
      </c>
      <c r="D27" s="69">
        <v>444025709</v>
      </c>
      <c r="E27" s="70">
        <v>42886957</v>
      </c>
      <c r="F27" s="7">
        <v>444025706</v>
      </c>
      <c r="G27" s="71">
        <v>444025706</v>
      </c>
      <c r="H27" s="72">
        <v>-266648014</v>
      </c>
      <c r="I27" s="70">
        <v>164260564</v>
      </c>
      <c r="J27" s="7">
        <v>112657636</v>
      </c>
      <c r="K27" s="71">
        <v>113766694</v>
      </c>
    </row>
    <row r="28" spans="1:11" ht="13.5">
      <c r="A28" s="73" t="s">
        <v>34</v>
      </c>
      <c r="B28" s="6">
        <v>77792537</v>
      </c>
      <c r="C28" s="6">
        <v>16528442</v>
      </c>
      <c r="D28" s="23">
        <v>5853474</v>
      </c>
      <c r="E28" s="24">
        <v>0</v>
      </c>
      <c r="F28" s="6">
        <v>0</v>
      </c>
      <c r="G28" s="25">
        <v>0</v>
      </c>
      <c r="H28" s="26">
        <v>0</v>
      </c>
      <c r="I28" s="24">
        <v>83278941</v>
      </c>
      <c r="J28" s="6">
        <v>104831549</v>
      </c>
      <c r="K28" s="25">
        <v>98984086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137184085</v>
      </c>
      <c r="C31" s="6">
        <v>29003323</v>
      </c>
      <c r="D31" s="23">
        <v>10177193</v>
      </c>
      <c r="E31" s="24">
        <v>21147827</v>
      </c>
      <c r="F31" s="6">
        <v>0</v>
      </c>
      <c r="G31" s="25">
        <v>0</v>
      </c>
      <c r="H31" s="26">
        <v>0</v>
      </c>
      <c r="I31" s="24">
        <v>66020753</v>
      </c>
      <c r="J31" s="6">
        <v>7826087</v>
      </c>
      <c r="K31" s="25">
        <v>14782608</v>
      </c>
    </row>
    <row r="32" spans="1:11" ht="13.5">
      <c r="A32" s="33" t="s">
        <v>37</v>
      </c>
      <c r="B32" s="7">
        <f>SUM(B28:B31)</f>
        <v>214976622</v>
      </c>
      <c r="C32" s="7">
        <f aca="true" t="shared" si="5" ref="C32:K32">SUM(C28:C31)</f>
        <v>45531765</v>
      </c>
      <c r="D32" s="69">
        <f t="shared" si="5"/>
        <v>16030667</v>
      </c>
      <c r="E32" s="70">
        <f t="shared" si="5"/>
        <v>21147827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149299694</v>
      </c>
      <c r="J32" s="7">
        <f t="shared" si="5"/>
        <v>112657636</v>
      </c>
      <c r="K32" s="71">
        <f t="shared" si="5"/>
        <v>113766694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679333883</v>
      </c>
      <c r="C35" s="6">
        <v>1428013808</v>
      </c>
      <c r="D35" s="23">
        <v>1237587928</v>
      </c>
      <c r="E35" s="24">
        <v>1331274996</v>
      </c>
      <c r="F35" s="6">
        <v>1223554790</v>
      </c>
      <c r="G35" s="25">
        <v>1223554790</v>
      </c>
      <c r="H35" s="26">
        <v>114263459</v>
      </c>
      <c r="I35" s="24">
        <v>840891313</v>
      </c>
      <c r="J35" s="6">
        <v>1007382260</v>
      </c>
      <c r="K35" s="25">
        <v>1186729989</v>
      </c>
    </row>
    <row r="36" spans="1:11" ht="13.5">
      <c r="A36" s="22" t="s">
        <v>40</v>
      </c>
      <c r="B36" s="6">
        <v>4181476381</v>
      </c>
      <c r="C36" s="6">
        <v>3677919134</v>
      </c>
      <c r="D36" s="23">
        <v>3590621893</v>
      </c>
      <c r="E36" s="24">
        <v>3947334891</v>
      </c>
      <c r="F36" s="6">
        <v>3590621867</v>
      </c>
      <c r="G36" s="25">
        <v>3590621867</v>
      </c>
      <c r="H36" s="26">
        <v>139478577</v>
      </c>
      <c r="I36" s="24">
        <v>3650862498</v>
      </c>
      <c r="J36" s="6">
        <v>3484411551</v>
      </c>
      <c r="K36" s="25">
        <v>3305103822</v>
      </c>
    </row>
    <row r="37" spans="1:11" ht="13.5">
      <c r="A37" s="22" t="s">
        <v>41</v>
      </c>
      <c r="B37" s="6">
        <v>351880794</v>
      </c>
      <c r="C37" s="6">
        <v>717272200</v>
      </c>
      <c r="D37" s="23">
        <v>635703167</v>
      </c>
      <c r="E37" s="24">
        <v>199104336</v>
      </c>
      <c r="F37" s="6">
        <v>623496693</v>
      </c>
      <c r="G37" s="25">
        <v>623496693</v>
      </c>
      <c r="H37" s="26">
        <v>-321692598</v>
      </c>
      <c r="I37" s="24">
        <v>597230122</v>
      </c>
      <c r="J37" s="6">
        <v>597270122</v>
      </c>
      <c r="K37" s="25">
        <v>597310122</v>
      </c>
    </row>
    <row r="38" spans="1:11" ht="13.5">
      <c r="A38" s="22" t="s">
        <v>42</v>
      </c>
      <c r="B38" s="6">
        <v>210171612</v>
      </c>
      <c r="C38" s="6">
        <v>49628083</v>
      </c>
      <c r="D38" s="23">
        <v>58964907</v>
      </c>
      <c r="E38" s="24">
        <v>56031650</v>
      </c>
      <c r="F38" s="6">
        <v>58029166</v>
      </c>
      <c r="G38" s="25">
        <v>58029166</v>
      </c>
      <c r="H38" s="26">
        <v>1150111</v>
      </c>
      <c r="I38" s="24">
        <v>57068504</v>
      </c>
      <c r="J38" s="6">
        <v>57068504</v>
      </c>
      <c r="K38" s="25">
        <v>57068504</v>
      </c>
    </row>
    <row r="39" spans="1:11" ht="13.5">
      <c r="A39" s="22" t="s">
        <v>43</v>
      </c>
      <c r="B39" s="6">
        <v>4298757858</v>
      </c>
      <c r="C39" s="6">
        <v>4292913366</v>
      </c>
      <c r="D39" s="23">
        <v>4149335857</v>
      </c>
      <c r="E39" s="24">
        <v>4949122675</v>
      </c>
      <c r="F39" s="6">
        <v>4209663640</v>
      </c>
      <c r="G39" s="25">
        <v>4209663640</v>
      </c>
      <c r="H39" s="26">
        <v>-2049594</v>
      </c>
      <c r="I39" s="24">
        <v>4106709373</v>
      </c>
      <c r="J39" s="6">
        <v>4111067299</v>
      </c>
      <c r="K39" s="25">
        <v>4139714050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293866634</v>
      </c>
      <c r="C42" s="6">
        <v>0</v>
      </c>
      <c r="D42" s="23">
        <v>0</v>
      </c>
      <c r="E42" s="24">
        <v>1325282721</v>
      </c>
      <c r="F42" s="6">
        <v>0</v>
      </c>
      <c r="G42" s="25">
        <v>0</v>
      </c>
      <c r="H42" s="26">
        <v>0</v>
      </c>
      <c r="I42" s="24">
        <v>1742901736</v>
      </c>
      <c r="J42" s="6">
        <v>1836328521</v>
      </c>
      <c r="K42" s="25">
        <v>1949016571</v>
      </c>
    </row>
    <row r="43" spans="1:11" ht="13.5">
      <c r="A43" s="22" t="s">
        <v>46</v>
      </c>
      <c r="B43" s="6">
        <v>-340304697</v>
      </c>
      <c r="C43" s="6">
        <v>-51920202</v>
      </c>
      <c r="D43" s="23">
        <v>-5447681</v>
      </c>
      <c r="E43" s="24">
        <v>1923953</v>
      </c>
      <c r="F43" s="6">
        <v>-1923952</v>
      </c>
      <c r="G43" s="25">
        <v>-1923952</v>
      </c>
      <c r="H43" s="26">
        <v>-7316</v>
      </c>
      <c r="I43" s="24">
        <v>-164253248</v>
      </c>
      <c r="J43" s="6">
        <v>-112657636</v>
      </c>
      <c r="K43" s="25">
        <v>-113766694</v>
      </c>
    </row>
    <row r="44" spans="1:11" ht="13.5">
      <c r="A44" s="22" t="s">
        <v>47</v>
      </c>
      <c r="B44" s="6">
        <v>28311917</v>
      </c>
      <c r="C44" s="6">
        <v>606969</v>
      </c>
      <c r="D44" s="23">
        <v>-2118643</v>
      </c>
      <c r="E44" s="24">
        <v>0</v>
      </c>
      <c r="F44" s="6">
        <v>1</v>
      </c>
      <c r="G44" s="25">
        <v>1</v>
      </c>
      <c r="H44" s="26">
        <v>1471318</v>
      </c>
      <c r="I44" s="24">
        <v>-1448509</v>
      </c>
      <c r="J44" s="6">
        <v>0</v>
      </c>
      <c r="K44" s="25">
        <v>0</v>
      </c>
    </row>
    <row r="45" spans="1:11" ht="13.5">
      <c r="A45" s="33" t="s">
        <v>48</v>
      </c>
      <c r="B45" s="7">
        <v>177343673</v>
      </c>
      <c r="C45" s="7">
        <v>300448207</v>
      </c>
      <c r="D45" s="69">
        <v>228569544</v>
      </c>
      <c r="E45" s="70">
        <v>1542337779</v>
      </c>
      <c r="F45" s="7">
        <v>234211912</v>
      </c>
      <c r="G45" s="71">
        <v>234211912</v>
      </c>
      <c r="H45" s="72">
        <v>278258</v>
      </c>
      <c r="I45" s="70">
        <v>1597226781</v>
      </c>
      <c r="J45" s="7">
        <v>1906334763</v>
      </c>
      <c r="K45" s="71">
        <v>2253383975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225237122</v>
      </c>
      <c r="C48" s="6">
        <v>403797415</v>
      </c>
      <c r="D48" s="23">
        <v>220425836</v>
      </c>
      <c r="E48" s="24">
        <v>193171244</v>
      </c>
      <c r="F48" s="6">
        <v>220425831</v>
      </c>
      <c r="G48" s="25">
        <v>220425831</v>
      </c>
      <c r="H48" s="26">
        <v>-101523575</v>
      </c>
      <c r="I48" s="24">
        <v>240025216</v>
      </c>
      <c r="J48" s="6">
        <v>475575436</v>
      </c>
      <c r="K48" s="25">
        <v>713904780</v>
      </c>
    </row>
    <row r="49" spans="1:11" ht="13.5">
      <c r="A49" s="22" t="s">
        <v>51</v>
      </c>
      <c r="B49" s="6">
        <f>+B75</f>
        <v>-46542524.19194603</v>
      </c>
      <c r="C49" s="6">
        <f aca="true" t="shared" si="6" ref="C49:K49">+C75</f>
        <v>705625933</v>
      </c>
      <c r="D49" s="23">
        <f t="shared" si="6"/>
        <v>613565481</v>
      </c>
      <c r="E49" s="24">
        <f t="shared" si="6"/>
        <v>-371874976.66690874</v>
      </c>
      <c r="F49" s="6">
        <f t="shared" si="6"/>
        <v>614501184</v>
      </c>
      <c r="G49" s="25">
        <f t="shared" si="6"/>
        <v>614501184</v>
      </c>
      <c r="H49" s="26">
        <f t="shared" si="6"/>
        <v>-320221280</v>
      </c>
      <c r="I49" s="24">
        <f t="shared" si="6"/>
        <v>-73415813.60472</v>
      </c>
      <c r="J49" s="6">
        <f t="shared" si="6"/>
        <v>-19451315.539679646</v>
      </c>
      <c r="K49" s="25">
        <f t="shared" si="6"/>
        <v>18792881.27186644</v>
      </c>
    </row>
    <row r="50" spans="1:11" ht="13.5">
      <c r="A50" s="33" t="s">
        <v>52</v>
      </c>
      <c r="B50" s="7">
        <f>+B48-B49</f>
        <v>271779646.191946</v>
      </c>
      <c r="C50" s="7">
        <f aca="true" t="shared" si="7" ref="C50:K50">+C48-C49</f>
        <v>-301828518</v>
      </c>
      <c r="D50" s="69">
        <f t="shared" si="7"/>
        <v>-393139645</v>
      </c>
      <c r="E50" s="70">
        <f t="shared" si="7"/>
        <v>565046220.6669087</v>
      </c>
      <c r="F50" s="7">
        <f t="shared" si="7"/>
        <v>-394075353</v>
      </c>
      <c r="G50" s="71">
        <f t="shared" si="7"/>
        <v>-394075353</v>
      </c>
      <c r="H50" s="72">
        <f t="shared" si="7"/>
        <v>218697705</v>
      </c>
      <c r="I50" s="70">
        <f t="shared" si="7"/>
        <v>313441029.60472</v>
      </c>
      <c r="J50" s="7">
        <f t="shared" si="7"/>
        <v>495026751.53967965</v>
      </c>
      <c r="K50" s="71">
        <f t="shared" si="7"/>
        <v>695111898.7281336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4133582933</v>
      </c>
      <c r="C53" s="6">
        <v>3625998932</v>
      </c>
      <c r="D53" s="23">
        <v>3533254010</v>
      </c>
      <c r="E53" s="24">
        <v>3891890961</v>
      </c>
      <c r="F53" s="6">
        <v>3533253985</v>
      </c>
      <c r="G53" s="25">
        <v>3533253985</v>
      </c>
      <c r="H53" s="26">
        <v>139485893</v>
      </c>
      <c r="I53" s="24">
        <v>3429328344</v>
      </c>
      <c r="J53" s="6">
        <v>3150219761</v>
      </c>
      <c r="K53" s="25">
        <v>2857145338</v>
      </c>
    </row>
    <row r="54" spans="1:11" ht="13.5">
      <c r="A54" s="22" t="s">
        <v>55</v>
      </c>
      <c r="B54" s="6">
        <v>199252100</v>
      </c>
      <c r="C54" s="6">
        <v>0</v>
      </c>
      <c r="D54" s="23">
        <v>235992074</v>
      </c>
      <c r="E54" s="24">
        <v>251386792</v>
      </c>
      <c r="F54" s="6">
        <v>264937109</v>
      </c>
      <c r="G54" s="25">
        <v>264937109</v>
      </c>
      <c r="H54" s="26">
        <v>155696</v>
      </c>
      <c r="I54" s="24">
        <v>265557277</v>
      </c>
      <c r="J54" s="6">
        <v>279108583</v>
      </c>
      <c r="K54" s="25">
        <v>293074423</v>
      </c>
    </row>
    <row r="55" spans="1:11" ht="13.5">
      <c r="A55" s="22" t="s">
        <v>56</v>
      </c>
      <c r="B55" s="6">
        <v>0</v>
      </c>
      <c r="C55" s="6">
        <v>424668144</v>
      </c>
      <c r="D55" s="23">
        <v>6666269</v>
      </c>
      <c r="E55" s="24">
        <v>42886957</v>
      </c>
      <c r="F55" s="6">
        <v>13447915</v>
      </c>
      <c r="G55" s="25">
        <v>13447915</v>
      </c>
      <c r="H55" s="26">
        <v>61870846</v>
      </c>
      <c r="I55" s="24">
        <v>33499999</v>
      </c>
      <c r="J55" s="6">
        <v>30434782</v>
      </c>
      <c r="K55" s="25">
        <v>21739130</v>
      </c>
    </row>
    <row r="56" spans="1:11" ht="13.5">
      <c r="A56" s="22" t="s">
        <v>57</v>
      </c>
      <c r="B56" s="6">
        <v>74789710</v>
      </c>
      <c r="C56" s="6">
        <v>870710</v>
      </c>
      <c r="D56" s="23">
        <v>218766</v>
      </c>
      <c r="E56" s="24">
        <v>840400</v>
      </c>
      <c r="F56" s="6">
        <v>640400</v>
      </c>
      <c r="G56" s="25">
        <v>640400</v>
      </c>
      <c r="H56" s="26">
        <v>485561</v>
      </c>
      <c r="I56" s="24">
        <v>500000</v>
      </c>
      <c r="J56" s="6">
        <v>525000</v>
      </c>
      <c r="K56" s="25">
        <v>551250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0.9866941528955288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0.9268998261532054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1.2879033954159333</v>
      </c>
      <c r="J70" s="5">
        <f t="shared" si="8"/>
        <v>1.3013689168582188</v>
      </c>
      <c r="K70" s="5">
        <f t="shared" si="8"/>
        <v>1.3157077759999432</v>
      </c>
    </row>
    <row r="71" spans="1:11" ht="12.75" hidden="1">
      <c r="A71" s="2" t="s">
        <v>100</v>
      </c>
      <c r="B71" s="2">
        <f>+B83</f>
        <v>1049683641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1325282721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1740639736</v>
      </c>
      <c r="J71" s="2">
        <f t="shared" si="9"/>
        <v>1836328521</v>
      </c>
      <c r="K71" s="2">
        <f t="shared" si="9"/>
        <v>1949016571</v>
      </c>
    </row>
    <row r="72" spans="1:11" ht="12.75" hidden="1">
      <c r="A72" s="2" t="s">
        <v>101</v>
      </c>
      <c r="B72" s="2">
        <f>+B77</f>
        <v>1063838919</v>
      </c>
      <c r="C72" s="2">
        <f aca="true" t="shared" si="10" ref="C72:K72">+C77</f>
        <v>1325462362</v>
      </c>
      <c r="D72" s="2">
        <f t="shared" si="10"/>
        <v>812165807</v>
      </c>
      <c r="E72" s="2">
        <f t="shared" si="10"/>
        <v>1429801456</v>
      </c>
      <c r="F72" s="2">
        <f t="shared" si="10"/>
        <v>1378381348</v>
      </c>
      <c r="G72" s="2">
        <f t="shared" si="10"/>
        <v>1378381348</v>
      </c>
      <c r="H72" s="2">
        <f t="shared" si="10"/>
        <v>1166713426</v>
      </c>
      <c r="I72" s="2">
        <f t="shared" si="10"/>
        <v>1351529736</v>
      </c>
      <c r="J72" s="2">
        <f t="shared" si="10"/>
        <v>1411074521</v>
      </c>
      <c r="K72" s="2">
        <f t="shared" si="10"/>
        <v>1481344571</v>
      </c>
    </row>
    <row r="73" spans="1:11" ht="12.75" hidden="1">
      <c r="A73" s="2" t="s">
        <v>102</v>
      </c>
      <c r="B73" s="2">
        <f>+B74</f>
        <v>449629014</v>
      </c>
      <c r="C73" s="2">
        <f aca="true" t="shared" si="11" ref="C73:K73">+(C78+C80+C81+C82)-(B78+B80+B81+B82)</f>
        <v>569177452</v>
      </c>
      <c r="D73" s="2">
        <f t="shared" si="11"/>
        <v>-14650553</v>
      </c>
      <c r="E73" s="2">
        <f t="shared" si="11"/>
        <v>118812070</v>
      </c>
      <c r="F73" s="2">
        <f>+(F78+F80+F81+F82)-(D78+D80+D81+D82)</f>
        <v>-11983537</v>
      </c>
      <c r="G73" s="2">
        <f>+(G78+G80+G81+G82)-(D78+D80+D81+D82)</f>
        <v>-11983537</v>
      </c>
      <c r="H73" s="2">
        <f>+(H78+H80+H81+H82)-(D78+D80+D81+D82)</f>
        <v>-722329580</v>
      </c>
      <c r="I73" s="2">
        <f>+(I78+I80+I81+I82)-(E78+E80+E81+E82)</f>
        <v>-524643127</v>
      </c>
      <c r="J73" s="2">
        <f t="shared" si="11"/>
        <v>-46798273</v>
      </c>
      <c r="K73" s="2">
        <f t="shared" si="11"/>
        <v>-34172040</v>
      </c>
    </row>
    <row r="74" spans="1:11" ht="12.75" hidden="1">
      <c r="A74" s="2" t="s">
        <v>103</v>
      </c>
      <c r="B74" s="2">
        <f>+TREND(C74:E74)</f>
        <v>449629014</v>
      </c>
      <c r="C74" s="2">
        <f>+C73</f>
        <v>569177452</v>
      </c>
      <c r="D74" s="2">
        <f aca="true" t="shared" si="12" ref="D74:K74">+D73</f>
        <v>-14650553</v>
      </c>
      <c r="E74" s="2">
        <f t="shared" si="12"/>
        <v>118812070</v>
      </c>
      <c r="F74" s="2">
        <f t="shared" si="12"/>
        <v>-11983537</v>
      </c>
      <c r="G74" s="2">
        <f t="shared" si="12"/>
        <v>-11983537</v>
      </c>
      <c r="H74" s="2">
        <f t="shared" si="12"/>
        <v>-722329580</v>
      </c>
      <c r="I74" s="2">
        <f t="shared" si="12"/>
        <v>-524643127</v>
      </c>
      <c r="J74" s="2">
        <f t="shared" si="12"/>
        <v>-46798273</v>
      </c>
      <c r="K74" s="2">
        <f t="shared" si="12"/>
        <v>-34172040</v>
      </c>
    </row>
    <row r="75" spans="1:11" ht="12.75" hidden="1">
      <c r="A75" s="2" t="s">
        <v>104</v>
      </c>
      <c r="B75" s="2">
        <f>+B84-(((B80+B81+B78)*B70)-B79)</f>
        <v>-46542524.19194603</v>
      </c>
      <c r="C75" s="2">
        <f aca="true" t="shared" si="13" ref="C75:K75">+C84-(((C80+C81+C78)*C70)-C79)</f>
        <v>705625933</v>
      </c>
      <c r="D75" s="2">
        <f t="shared" si="13"/>
        <v>613565481</v>
      </c>
      <c r="E75" s="2">
        <f t="shared" si="13"/>
        <v>-371874976.66690874</v>
      </c>
      <c r="F75" s="2">
        <f t="shared" si="13"/>
        <v>614501184</v>
      </c>
      <c r="G75" s="2">
        <f t="shared" si="13"/>
        <v>614501184</v>
      </c>
      <c r="H75" s="2">
        <f t="shared" si="13"/>
        <v>-320221280</v>
      </c>
      <c r="I75" s="2">
        <f t="shared" si="13"/>
        <v>-73415813.60472</v>
      </c>
      <c r="J75" s="2">
        <f t="shared" si="13"/>
        <v>-19451315.539679646</v>
      </c>
      <c r="K75" s="2">
        <f t="shared" si="13"/>
        <v>18792881.27186644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1063838919</v>
      </c>
      <c r="C77" s="3">
        <v>1325462362</v>
      </c>
      <c r="D77" s="3">
        <v>812165807</v>
      </c>
      <c r="E77" s="3">
        <v>1429801456</v>
      </c>
      <c r="F77" s="3">
        <v>1378381348</v>
      </c>
      <c r="G77" s="3">
        <v>1378381348</v>
      </c>
      <c r="H77" s="3">
        <v>1166713426</v>
      </c>
      <c r="I77" s="3">
        <v>1351529736</v>
      </c>
      <c r="J77" s="3">
        <v>1411074521</v>
      </c>
      <c r="K77" s="3">
        <v>1481344571</v>
      </c>
    </row>
    <row r="78" spans="1:11" ht="12.75" hidden="1">
      <c r="A78" s="1" t="s">
        <v>67</v>
      </c>
      <c r="B78" s="3">
        <v>0</v>
      </c>
      <c r="C78" s="3">
        <v>-105190</v>
      </c>
      <c r="D78" s="3">
        <v>86545</v>
      </c>
      <c r="E78" s="3">
        <v>-98095</v>
      </c>
      <c r="F78" s="3">
        <v>86544</v>
      </c>
      <c r="G78" s="3">
        <v>86544</v>
      </c>
      <c r="H78" s="3">
        <v>-7316</v>
      </c>
      <c r="I78" s="3">
        <v>79228</v>
      </c>
      <c r="J78" s="3">
        <v>79228</v>
      </c>
      <c r="K78" s="3">
        <v>79228</v>
      </c>
    </row>
    <row r="79" spans="1:11" ht="12.75" hidden="1">
      <c r="A79" s="1" t="s">
        <v>68</v>
      </c>
      <c r="B79" s="3">
        <v>315076422</v>
      </c>
      <c r="C79" s="3">
        <v>705625933</v>
      </c>
      <c r="D79" s="3">
        <v>613565481</v>
      </c>
      <c r="E79" s="3">
        <v>194923608</v>
      </c>
      <c r="F79" s="3">
        <v>614501184</v>
      </c>
      <c r="G79" s="3">
        <v>614501184</v>
      </c>
      <c r="H79" s="3">
        <v>-320221280</v>
      </c>
      <c r="I79" s="3">
        <v>590100838</v>
      </c>
      <c r="J79" s="3">
        <v>590100838</v>
      </c>
      <c r="K79" s="3">
        <v>590100838</v>
      </c>
    </row>
    <row r="80" spans="1:11" ht="12.75" hidden="1">
      <c r="A80" s="1" t="s">
        <v>69</v>
      </c>
      <c r="B80" s="3">
        <v>204701791</v>
      </c>
      <c r="C80" s="3">
        <v>826932224</v>
      </c>
      <c r="D80" s="3">
        <v>950319717</v>
      </c>
      <c r="E80" s="3">
        <v>684127314</v>
      </c>
      <c r="F80" s="3">
        <v>939939353</v>
      </c>
      <c r="G80" s="3">
        <v>939939353</v>
      </c>
      <c r="H80" s="3">
        <v>328048308</v>
      </c>
      <c r="I80" s="3">
        <v>980303058</v>
      </c>
      <c r="J80" s="3">
        <v>1253915143</v>
      </c>
      <c r="K80" s="3">
        <v>1556173979</v>
      </c>
    </row>
    <row r="81" spans="1:11" ht="12.75" hidden="1">
      <c r="A81" s="1" t="s">
        <v>70</v>
      </c>
      <c r="B81" s="3">
        <v>161793688</v>
      </c>
      <c r="C81" s="3">
        <v>108845897</v>
      </c>
      <c r="D81" s="3">
        <v>-29383884</v>
      </c>
      <c r="E81" s="3">
        <v>-72529930</v>
      </c>
      <c r="F81" s="3">
        <v>-30987056</v>
      </c>
      <c r="G81" s="3">
        <v>-30987056</v>
      </c>
      <c r="H81" s="3">
        <v>-129348194</v>
      </c>
      <c r="I81" s="3">
        <v>-465190965</v>
      </c>
      <c r="J81" s="3">
        <v>-785601323</v>
      </c>
      <c r="K81" s="3">
        <v>-1122032199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428335159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1049683641</v>
      </c>
      <c r="C83" s="3">
        <v>0</v>
      </c>
      <c r="D83" s="3">
        <v>0</v>
      </c>
      <c r="E83" s="3">
        <v>1325282721</v>
      </c>
      <c r="F83" s="3">
        <v>0</v>
      </c>
      <c r="G83" s="3">
        <v>0</v>
      </c>
      <c r="H83" s="3">
        <v>0</v>
      </c>
      <c r="I83" s="3">
        <v>1740639736</v>
      </c>
      <c r="J83" s="3">
        <v>1836328521</v>
      </c>
      <c r="K83" s="3">
        <v>1949016571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226128783</v>
      </c>
      <c r="C5" s="6">
        <v>245517386</v>
      </c>
      <c r="D5" s="23">
        <v>271147341</v>
      </c>
      <c r="E5" s="24">
        <v>305349815</v>
      </c>
      <c r="F5" s="6">
        <v>308406236</v>
      </c>
      <c r="G5" s="25">
        <v>308406236</v>
      </c>
      <c r="H5" s="26">
        <v>314474194</v>
      </c>
      <c r="I5" s="24">
        <v>331536704</v>
      </c>
      <c r="J5" s="6">
        <v>356401957</v>
      </c>
      <c r="K5" s="25">
        <v>383132104</v>
      </c>
    </row>
    <row r="6" spans="1:11" ht="13.5">
      <c r="A6" s="22" t="s">
        <v>19</v>
      </c>
      <c r="B6" s="6">
        <v>1232901835</v>
      </c>
      <c r="C6" s="6">
        <v>1296099213</v>
      </c>
      <c r="D6" s="23">
        <v>1357189639</v>
      </c>
      <c r="E6" s="24">
        <v>1604963938</v>
      </c>
      <c r="F6" s="6">
        <v>1573516662</v>
      </c>
      <c r="G6" s="25">
        <v>1573516662</v>
      </c>
      <c r="H6" s="26">
        <v>1569151254</v>
      </c>
      <c r="I6" s="24">
        <v>1676425099</v>
      </c>
      <c r="J6" s="6">
        <v>1807493913</v>
      </c>
      <c r="K6" s="25">
        <v>1948834045</v>
      </c>
    </row>
    <row r="7" spans="1:11" ht="13.5">
      <c r="A7" s="22" t="s">
        <v>20</v>
      </c>
      <c r="B7" s="6">
        <v>22078199</v>
      </c>
      <c r="C7" s="6">
        <v>21664829</v>
      </c>
      <c r="D7" s="23">
        <v>14223574</v>
      </c>
      <c r="E7" s="24">
        <v>12000000</v>
      </c>
      <c r="F7" s="6">
        <v>5761663</v>
      </c>
      <c r="G7" s="25">
        <v>5761663</v>
      </c>
      <c r="H7" s="26">
        <v>6153046</v>
      </c>
      <c r="I7" s="24">
        <v>6000000</v>
      </c>
      <c r="J7" s="6">
        <v>6200000</v>
      </c>
      <c r="K7" s="25">
        <v>6400000</v>
      </c>
    </row>
    <row r="8" spans="1:11" ht="13.5">
      <c r="A8" s="22" t="s">
        <v>21</v>
      </c>
      <c r="B8" s="6">
        <v>144627019</v>
      </c>
      <c r="C8" s="6">
        <v>178054851</v>
      </c>
      <c r="D8" s="23">
        <v>182491502</v>
      </c>
      <c r="E8" s="24">
        <v>250727572</v>
      </c>
      <c r="F8" s="6">
        <v>286116166</v>
      </c>
      <c r="G8" s="25">
        <v>286116166</v>
      </c>
      <c r="H8" s="26">
        <v>197194105</v>
      </c>
      <c r="I8" s="24">
        <v>265052589</v>
      </c>
      <c r="J8" s="6">
        <v>282250000</v>
      </c>
      <c r="K8" s="25">
        <v>301389000</v>
      </c>
    </row>
    <row r="9" spans="1:11" ht="13.5">
      <c r="A9" s="22" t="s">
        <v>22</v>
      </c>
      <c r="B9" s="6">
        <v>157651663</v>
      </c>
      <c r="C9" s="6">
        <v>145471218</v>
      </c>
      <c r="D9" s="23">
        <v>154200314</v>
      </c>
      <c r="E9" s="24">
        <v>158735443</v>
      </c>
      <c r="F9" s="6">
        <v>143876875</v>
      </c>
      <c r="G9" s="25">
        <v>143876875</v>
      </c>
      <c r="H9" s="26">
        <v>76188359</v>
      </c>
      <c r="I9" s="24">
        <v>152205806</v>
      </c>
      <c r="J9" s="6">
        <v>152346120</v>
      </c>
      <c r="K9" s="25">
        <v>155277280</v>
      </c>
    </row>
    <row r="10" spans="1:11" ht="25.5">
      <c r="A10" s="27" t="s">
        <v>94</v>
      </c>
      <c r="B10" s="28">
        <f>SUM(B5:B9)</f>
        <v>1783387499</v>
      </c>
      <c r="C10" s="29">
        <f aca="true" t="shared" si="0" ref="C10:K10">SUM(C5:C9)</f>
        <v>1886807497</v>
      </c>
      <c r="D10" s="30">
        <f t="shared" si="0"/>
        <v>1979252370</v>
      </c>
      <c r="E10" s="28">
        <f t="shared" si="0"/>
        <v>2331776768</v>
      </c>
      <c r="F10" s="29">
        <f t="shared" si="0"/>
        <v>2317677602</v>
      </c>
      <c r="G10" s="31">
        <f t="shared" si="0"/>
        <v>2317677602</v>
      </c>
      <c r="H10" s="32">
        <f t="shared" si="0"/>
        <v>2163160958</v>
      </c>
      <c r="I10" s="28">
        <f t="shared" si="0"/>
        <v>2431220198</v>
      </c>
      <c r="J10" s="29">
        <f t="shared" si="0"/>
        <v>2604691990</v>
      </c>
      <c r="K10" s="31">
        <f t="shared" si="0"/>
        <v>2795032429</v>
      </c>
    </row>
    <row r="11" spans="1:11" ht="13.5">
      <c r="A11" s="22" t="s">
        <v>23</v>
      </c>
      <c r="B11" s="6">
        <v>462451361</v>
      </c>
      <c r="C11" s="6">
        <v>564864068</v>
      </c>
      <c r="D11" s="23">
        <v>669024825</v>
      </c>
      <c r="E11" s="24">
        <v>678529458</v>
      </c>
      <c r="F11" s="6">
        <v>680139263</v>
      </c>
      <c r="G11" s="25">
        <v>680139263</v>
      </c>
      <c r="H11" s="26">
        <v>638862189</v>
      </c>
      <c r="I11" s="24">
        <v>688195688</v>
      </c>
      <c r="J11" s="6">
        <v>741125075</v>
      </c>
      <c r="K11" s="25">
        <v>802998468</v>
      </c>
    </row>
    <row r="12" spans="1:11" ht="13.5">
      <c r="A12" s="22" t="s">
        <v>24</v>
      </c>
      <c r="B12" s="6">
        <v>26343238</v>
      </c>
      <c r="C12" s="6">
        <v>28062164</v>
      </c>
      <c r="D12" s="23">
        <v>29945188</v>
      </c>
      <c r="E12" s="24">
        <v>31709291</v>
      </c>
      <c r="F12" s="6">
        <v>31709291</v>
      </c>
      <c r="G12" s="25">
        <v>31709291</v>
      </c>
      <c r="H12" s="26">
        <v>31027013</v>
      </c>
      <c r="I12" s="24">
        <v>31709291</v>
      </c>
      <c r="J12" s="6">
        <v>32977662</v>
      </c>
      <c r="K12" s="25">
        <v>34296767</v>
      </c>
    </row>
    <row r="13" spans="1:11" ht="13.5">
      <c r="A13" s="22" t="s">
        <v>95</v>
      </c>
      <c r="B13" s="6">
        <v>175303880</v>
      </c>
      <c r="C13" s="6">
        <v>214512728</v>
      </c>
      <c r="D13" s="23">
        <v>211631150</v>
      </c>
      <c r="E13" s="24">
        <v>215869778</v>
      </c>
      <c r="F13" s="6">
        <v>215869778</v>
      </c>
      <c r="G13" s="25">
        <v>215869778</v>
      </c>
      <c r="H13" s="26">
        <v>106935084</v>
      </c>
      <c r="I13" s="24">
        <v>240352185</v>
      </c>
      <c r="J13" s="6">
        <v>244691338</v>
      </c>
      <c r="K13" s="25">
        <v>248074231</v>
      </c>
    </row>
    <row r="14" spans="1:11" ht="13.5">
      <c r="A14" s="22" t="s">
        <v>25</v>
      </c>
      <c r="B14" s="6">
        <v>93989645</v>
      </c>
      <c r="C14" s="6">
        <v>132449713</v>
      </c>
      <c r="D14" s="23">
        <v>158386287</v>
      </c>
      <c r="E14" s="24">
        <v>162758940</v>
      </c>
      <c r="F14" s="6">
        <v>108322595</v>
      </c>
      <c r="G14" s="25">
        <v>108322595</v>
      </c>
      <c r="H14" s="26">
        <v>108391426</v>
      </c>
      <c r="I14" s="24">
        <v>182311791</v>
      </c>
      <c r="J14" s="6">
        <v>180727741</v>
      </c>
      <c r="K14" s="25">
        <v>176827599</v>
      </c>
    </row>
    <row r="15" spans="1:11" ht="13.5">
      <c r="A15" s="22" t="s">
        <v>26</v>
      </c>
      <c r="B15" s="6">
        <v>658785837</v>
      </c>
      <c r="C15" s="6">
        <v>673061566</v>
      </c>
      <c r="D15" s="23">
        <v>735449391</v>
      </c>
      <c r="E15" s="24">
        <v>830676130</v>
      </c>
      <c r="F15" s="6">
        <v>836757018</v>
      </c>
      <c r="G15" s="25">
        <v>836757018</v>
      </c>
      <c r="H15" s="26">
        <v>725628382</v>
      </c>
      <c r="I15" s="24">
        <v>889217799</v>
      </c>
      <c r="J15" s="6">
        <v>938603381</v>
      </c>
      <c r="K15" s="25">
        <v>1000259553</v>
      </c>
    </row>
    <row r="16" spans="1:11" ht="13.5">
      <c r="A16" s="22" t="s">
        <v>21</v>
      </c>
      <c r="B16" s="6">
        <v>5488776</v>
      </c>
      <c r="C16" s="6">
        <v>10531924</v>
      </c>
      <c r="D16" s="23">
        <v>22541356</v>
      </c>
      <c r="E16" s="24">
        <v>18649823</v>
      </c>
      <c r="F16" s="6">
        <v>20869846</v>
      </c>
      <c r="G16" s="25">
        <v>20869846</v>
      </c>
      <c r="H16" s="26">
        <v>16534715</v>
      </c>
      <c r="I16" s="24">
        <v>9460000</v>
      </c>
      <c r="J16" s="6">
        <v>32620000</v>
      </c>
      <c r="K16" s="25">
        <v>32620000</v>
      </c>
    </row>
    <row r="17" spans="1:11" ht="13.5">
      <c r="A17" s="22" t="s">
        <v>27</v>
      </c>
      <c r="B17" s="6">
        <v>400205841</v>
      </c>
      <c r="C17" s="6">
        <v>411741643</v>
      </c>
      <c r="D17" s="23">
        <v>373130453</v>
      </c>
      <c r="E17" s="24">
        <v>461432738</v>
      </c>
      <c r="F17" s="6">
        <v>510570753</v>
      </c>
      <c r="G17" s="25">
        <v>510570753</v>
      </c>
      <c r="H17" s="26">
        <v>311159551</v>
      </c>
      <c r="I17" s="24">
        <v>473937667</v>
      </c>
      <c r="J17" s="6">
        <v>482972774</v>
      </c>
      <c r="K17" s="25">
        <v>492662639</v>
      </c>
    </row>
    <row r="18" spans="1:11" ht="13.5">
      <c r="A18" s="33" t="s">
        <v>28</v>
      </c>
      <c r="B18" s="34">
        <f>SUM(B11:B17)</f>
        <v>1822568578</v>
      </c>
      <c r="C18" s="35">
        <f aca="true" t="shared" si="1" ref="C18:K18">SUM(C11:C17)</f>
        <v>2035223806</v>
      </c>
      <c r="D18" s="36">
        <f t="shared" si="1"/>
        <v>2200108650</v>
      </c>
      <c r="E18" s="34">
        <f t="shared" si="1"/>
        <v>2399626158</v>
      </c>
      <c r="F18" s="35">
        <f t="shared" si="1"/>
        <v>2404238544</v>
      </c>
      <c r="G18" s="37">
        <f t="shared" si="1"/>
        <v>2404238544</v>
      </c>
      <c r="H18" s="38">
        <f t="shared" si="1"/>
        <v>1938538360</v>
      </c>
      <c r="I18" s="34">
        <f t="shared" si="1"/>
        <v>2515184421</v>
      </c>
      <c r="J18" s="35">
        <f t="shared" si="1"/>
        <v>2653717971</v>
      </c>
      <c r="K18" s="37">
        <f t="shared" si="1"/>
        <v>2787739257</v>
      </c>
    </row>
    <row r="19" spans="1:11" ht="13.5">
      <c r="A19" s="33" t="s">
        <v>29</v>
      </c>
      <c r="B19" s="39">
        <f>+B10-B18</f>
        <v>-39181079</v>
      </c>
      <c r="C19" s="40">
        <f aca="true" t="shared" si="2" ref="C19:K19">+C10-C18</f>
        <v>-148416309</v>
      </c>
      <c r="D19" s="41">
        <f t="shared" si="2"/>
        <v>-220856280</v>
      </c>
      <c r="E19" s="39">
        <f t="shared" si="2"/>
        <v>-67849390</v>
      </c>
      <c r="F19" s="40">
        <f t="shared" si="2"/>
        <v>-86560942</v>
      </c>
      <c r="G19" s="42">
        <f t="shared" si="2"/>
        <v>-86560942</v>
      </c>
      <c r="H19" s="43">
        <f t="shared" si="2"/>
        <v>224622598</v>
      </c>
      <c r="I19" s="39">
        <f t="shared" si="2"/>
        <v>-83964223</v>
      </c>
      <c r="J19" s="40">
        <f t="shared" si="2"/>
        <v>-49025981</v>
      </c>
      <c r="K19" s="42">
        <f t="shared" si="2"/>
        <v>7293172</v>
      </c>
    </row>
    <row r="20" spans="1:11" ht="25.5">
      <c r="A20" s="44" t="s">
        <v>30</v>
      </c>
      <c r="B20" s="45">
        <v>74601786</v>
      </c>
      <c r="C20" s="46">
        <v>134453625</v>
      </c>
      <c r="D20" s="47">
        <v>140731806</v>
      </c>
      <c r="E20" s="45">
        <v>118270000</v>
      </c>
      <c r="F20" s="46">
        <v>122979916</v>
      </c>
      <c r="G20" s="48">
        <v>122979916</v>
      </c>
      <c r="H20" s="49">
        <v>96822903</v>
      </c>
      <c r="I20" s="45">
        <v>165549000</v>
      </c>
      <c r="J20" s="46">
        <v>64979000</v>
      </c>
      <c r="K20" s="48">
        <v>62702000</v>
      </c>
    </row>
    <row r="21" spans="1:11" ht="63.75">
      <c r="A21" s="50" t="s">
        <v>96</v>
      </c>
      <c r="B21" s="51">
        <v>0</v>
      </c>
      <c r="C21" s="52">
        <v>21522026</v>
      </c>
      <c r="D21" s="53">
        <v>36331194</v>
      </c>
      <c r="E21" s="51">
        <v>2637968</v>
      </c>
      <c r="F21" s="52">
        <v>37780054</v>
      </c>
      <c r="G21" s="54">
        <v>37780054</v>
      </c>
      <c r="H21" s="55">
        <v>1289410</v>
      </c>
      <c r="I21" s="51">
        <v>2600000</v>
      </c>
      <c r="J21" s="52">
        <v>0</v>
      </c>
      <c r="K21" s="54">
        <v>0</v>
      </c>
    </row>
    <row r="22" spans="1:11" ht="25.5">
      <c r="A22" s="56" t="s">
        <v>97</v>
      </c>
      <c r="B22" s="57">
        <f>SUM(B19:B21)</f>
        <v>35420707</v>
      </c>
      <c r="C22" s="58">
        <f aca="true" t="shared" si="3" ref="C22:K22">SUM(C19:C21)</f>
        <v>7559342</v>
      </c>
      <c r="D22" s="59">
        <f t="shared" si="3"/>
        <v>-43793280</v>
      </c>
      <c r="E22" s="57">
        <f t="shared" si="3"/>
        <v>53058578</v>
      </c>
      <c r="F22" s="58">
        <f t="shared" si="3"/>
        <v>74199028</v>
      </c>
      <c r="G22" s="60">
        <f t="shared" si="3"/>
        <v>74199028</v>
      </c>
      <c r="H22" s="61">
        <f t="shared" si="3"/>
        <v>322734911</v>
      </c>
      <c r="I22" s="57">
        <f t="shared" si="3"/>
        <v>84184777</v>
      </c>
      <c r="J22" s="58">
        <f t="shared" si="3"/>
        <v>15953019</v>
      </c>
      <c r="K22" s="60">
        <f t="shared" si="3"/>
        <v>69995172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35420707</v>
      </c>
      <c r="C24" s="40">
        <f aca="true" t="shared" si="4" ref="C24:K24">SUM(C22:C23)</f>
        <v>7559342</v>
      </c>
      <c r="D24" s="41">
        <f t="shared" si="4"/>
        <v>-43793280</v>
      </c>
      <c r="E24" s="39">
        <f t="shared" si="4"/>
        <v>53058578</v>
      </c>
      <c r="F24" s="40">
        <f t="shared" si="4"/>
        <v>74199028</v>
      </c>
      <c r="G24" s="42">
        <f t="shared" si="4"/>
        <v>74199028</v>
      </c>
      <c r="H24" s="43">
        <f t="shared" si="4"/>
        <v>322734911</v>
      </c>
      <c r="I24" s="39">
        <f t="shared" si="4"/>
        <v>84184777</v>
      </c>
      <c r="J24" s="40">
        <f t="shared" si="4"/>
        <v>15953019</v>
      </c>
      <c r="K24" s="42">
        <f t="shared" si="4"/>
        <v>69995172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543989000</v>
      </c>
      <c r="C27" s="7">
        <v>652978144</v>
      </c>
      <c r="D27" s="69">
        <v>572533532</v>
      </c>
      <c r="E27" s="70">
        <v>378029950</v>
      </c>
      <c r="F27" s="7">
        <v>308394191</v>
      </c>
      <c r="G27" s="71">
        <v>308394191</v>
      </c>
      <c r="H27" s="72">
        <v>256649809</v>
      </c>
      <c r="I27" s="70">
        <v>216972433</v>
      </c>
      <c r="J27" s="7">
        <v>114979000</v>
      </c>
      <c r="K27" s="71">
        <v>112702000</v>
      </c>
    </row>
    <row r="28" spans="1:11" ht="13.5">
      <c r="A28" s="73" t="s">
        <v>34</v>
      </c>
      <c r="B28" s="6">
        <v>65440162</v>
      </c>
      <c r="C28" s="6">
        <v>121686248</v>
      </c>
      <c r="D28" s="23">
        <v>136348449</v>
      </c>
      <c r="E28" s="24">
        <v>146572968</v>
      </c>
      <c r="F28" s="6">
        <v>152660844</v>
      </c>
      <c r="G28" s="25">
        <v>152660844</v>
      </c>
      <c r="H28" s="26">
        <v>0</v>
      </c>
      <c r="I28" s="24">
        <v>153671957</v>
      </c>
      <c r="J28" s="6">
        <v>64979000</v>
      </c>
      <c r="K28" s="25">
        <v>62702000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452943545</v>
      </c>
      <c r="C30" s="6">
        <v>476218755</v>
      </c>
      <c r="D30" s="23">
        <v>357114625</v>
      </c>
      <c r="E30" s="24">
        <v>222575332</v>
      </c>
      <c r="F30" s="6">
        <v>94003218</v>
      </c>
      <c r="G30" s="25">
        <v>94003218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25605293</v>
      </c>
      <c r="C31" s="6">
        <v>0</v>
      </c>
      <c r="D31" s="23">
        <v>79070458</v>
      </c>
      <c r="E31" s="24">
        <v>8881650</v>
      </c>
      <c r="F31" s="6">
        <v>61730129</v>
      </c>
      <c r="G31" s="25">
        <v>61730129</v>
      </c>
      <c r="H31" s="26">
        <v>0</v>
      </c>
      <c r="I31" s="24">
        <v>63300476</v>
      </c>
      <c r="J31" s="6">
        <v>50000000</v>
      </c>
      <c r="K31" s="25">
        <v>50000000</v>
      </c>
    </row>
    <row r="32" spans="1:11" ht="13.5">
      <c r="A32" s="33" t="s">
        <v>37</v>
      </c>
      <c r="B32" s="7">
        <f>SUM(B28:B31)</f>
        <v>543989000</v>
      </c>
      <c r="C32" s="7">
        <f aca="true" t="shared" si="5" ref="C32:K32">SUM(C28:C31)</f>
        <v>597905003</v>
      </c>
      <c r="D32" s="69">
        <f t="shared" si="5"/>
        <v>572533532</v>
      </c>
      <c r="E32" s="70">
        <f t="shared" si="5"/>
        <v>378029950</v>
      </c>
      <c r="F32" s="7">
        <f t="shared" si="5"/>
        <v>308394191</v>
      </c>
      <c r="G32" s="71">
        <f t="shared" si="5"/>
        <v>308394191</v>
      </c>
      <c r="H32" s="72">
        <f t="shared" si="5"/>
        <v>0</v>
      </c>
      <c r="I32" s="70">
        <f t="shared" si="5"/>
        <v>216972433</v>
      </c>
      <c r="J32" s="7">
        <f t="shared" si="5"/>
        <v>114979000</v>
      </c>
      <c r="K32" s="71">
        <f t="shared" si="5"/>
        <v>112702000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629284929</v>
      </c>
      <c r="C35" s="6">
        <v>-58017033</v>
      </c>
      <c r="D35" s="23">
        <v>422681118</v>
      </c>
      <c r="E35" s="24">
        <v>560669044</v>
      </c>
      <c r="F35" s="6">
        <v>599580528</v>
      </c>
      <c r="G35" s="25">
        <v>599580528</v>
      </c>
      <c r="H35" s="26">
        <v>509183746</v>
      </c>
      <c r="I35" s="24">
        <v>561475604</v>
      </c>
      <c r="J35" s="6">
        <v>608248422</v>
      </c>
      <c r="K35" s="25">
        <v>691646121</v>
      </c>
    </row>
    <row r="36" spans="1:11" ht="13.5">
      <c r="A36" s="22" t="s">
        <v>40</v>
      </c>
      <c r="B36" s="6">
        <v>4982242843</v>
      </c>
      <c r="C36" s="6">
        <v>826121639</v>
      </c>
      <c r="D36" s="23">
        <v>6123712099</v>
      </c>
      <c r="E36" s="24">
        <v>6311639781</v>
      </c>
      <c r="F36" s="6">
        <v>6232137237</v>
      </c>
      <c r="G36" s="25">
        <v>6232137237</v>
      </c>
      <c r="H36" s="26">
        <v>6269188559</v>
      </c>
      <c r="I36" s="24">
        <v>6196648911</v>
      </c>
      <c r="J36" s="6">
        <v>6069807140</v>
      </c>
      <c r="K36" s="25">
        <v>5935586909</v>
      </c>
    </row>
    <row r="37" spans="1:11" ht="13.5">
      <c r="A37" s="22" t="s">
        <v>41</v>
      </c>
      <c r="B37" s="6">
        <v>539341698</v>
      </c>
      <c r="C37" s="6">
        <v>101560695</v>
      </c>
      <c r="D37" s="23">
        <v>653605466</v>
      </c>
      <c r="E37" s="24">
        <v>522886089</v>
      </c>
      <c r="F37" s="6">
        <v>602868554</v>
      </c>
      <c r="G37" s="25">
        <v>602868554</v>
      </c>
      <c r="H37" s="26">
        <v>681716938</v>
      </c>
      <c r="I37" s="24">
        <v>588578402</v>
      </c>
      <c r="J37" s="6">
        <v>591449424</v>
      </c>
      <c r="K37" s="25">
        <v>650581857</v>
      </c>
    </row>
    <row r="38" spans="1:11" ht="13.5">
      <c r="A38" s="22" t="s">
        <v>42</v>
      </c>
      <c r="B38" s="6">
        <v>1313051086</v>
      </c>
      <c r="C38" s="6">
        <v>351672151</v>
      </c>
      <c r="D38" s="23">
        <v>1858986182</v>
      </c>
      <c r="E38" s="24">
        <v>1766643137</v>
      </c>
      <c r="F38" s="6">
        <v>1986174866</v>
      </c>
      <c r="G38" s="25">
        <v>1986174866</v>
      </c>
      <c r="H38" s="26">
        <v>1738720849</v>
      </c>
      <c r="I38" s="24">
        <v>1960199866</v>
      </c>
      <c r="J38" s="6">
        <v>1945515018</v>
      </c>
      <c r="K38" s="25">
        <v>1931959148</v>
      </c>
    </row>
    <row r="39" spans="1:11" ht="13.5">
      <c r="A39" s="22" t="s">
        <v>43</v>
      </c>
      <c r="B39" s="6">
        <v>3759134988</v>
      </c>
      <c r="C39" s="6">
        <v>307312375</v>
      </c>
      <c r="D39" s="23">
        <v>4033807331</v>
      </c>
      <c r="E39" s="24">
        <v>4582779599</v>
      </c>
      <c r="F39" s="6">
        <v>4242674345</v>
      </c>
      <c r="G39" s="25">
        <v>4242674345</v>
      </c>
      <c r="H39" s="26">
        <v>4357934448</v>
      </c>
      <c r="I39" s="24">
        <v>4209346247</v>
      </c>
      <c r="J39" s="6">
        <v>4141091120</v>
      </c>
      <c r="K39" s="25">
        <v>4044692025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207244350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-1889324953</v>
      </c>
      <c r="J42" s="6">
        <v>-2089572823</v>
      </c>
      <c r="K42" s="25">
        <v>-2216320599</v>
      </c>
    </row>
    <row r="43" spans="1:11" ht="13.5">
      <c r="A43" s="22" t="s">
        <v>46</v>
      </c>
      <c r="B43" s="6">
        <v>-535102084</v>
      </c>
      <c r="C43" s="6">
        <v>505340</v>
      </c>
      <c r="D43" s="23">
        <v>-1810781</v>
      </c>
      <c r="E43" s="24">
        <v>-852683</v>
      </c>
      <c r="F43" s="6">
        <v>1246000</v>
      </c>
      <c r="G43" s="25">
        <v>1246000</v>
      </c>
      <c r="H43" s="26">
        <v>886874</v>
      </c>
      <c r="I43" s="24">
        <v>-216924309</v>
      </c>
      <c r="J43" s="6">
        <v>-114973000</v>
      </c>
      <c r="K43" s="25">
        <v>-111734000</v>
      </c>
    </row>
    <row r="44" spans="1:11" ht="13.5">
      <c r="A44" s="22" t="s">
        <v>47</v>
      </c>
      <c r="B44" s="6">
        <v>292433193</v>
      </c>
      <c r="C44" s="6">
        <v>3382316</v>
      </c>
      <c r="D44" s="23">
        <v>53787727</v>
      </c>
      <c r="E44" s="24">
        <v>-13459298</v>
      </c>
      <c r="F44" s="6">
        <v>20000000</v>
      </c>
      <c r="G44" s="25">
        <v>20000000</v>
      </c>
      <c r="H44" s="26">
        <v>-53263291</v>
      </c>
      <c r="I44" s="24">
        <v>-14684848</v>
      </c>
      <c r="J44" s="6">
        <v>-13555870</v>
      </c>
      <c r="K44" s="25">
        <v>-73688303</v>
      </c>
    </row>
    <row r="45" spans="1:11" ht="13.5">
      <c r="A45" s="33" t="s">
        <v>48</v>
      </c>
      <c r="B45" s="7">
        <v>289280520</v>
      </c>
      <c r="C45" s="7">
        <v>3887656</v>
      </c>
      <c r="D45" s="69">
        <v>281076863</v>
      </c>
      <c r="E45" s="70">
        <v>122779726</v>
      </c>
      <c r="F45" s="7">
        <v>239344191</v>
      </c>
      <c r="G45" s="71">
        <v>239344191</v>
      </c>
      <c r="H45" s="72">
        <v>134249706</v>
      </c>
      <c r="I45" s="70">
        <v>-1990578505</v>
      </c>
      <c r="J45" s="7">
        <v>-1992963269</v>
      </c>
      <c r="K45" s="71">
        <v>-2087196782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289413511</v>
      </c>
      <c r="C48" s="6">
        <v>-60184833</v>
      </c>
      <c r="D48" s="23">
        <v>65978558</v>
      </c>
      <c r="E48" s="24">
        <v>137224707</v>
      </c>
      <c r="F48" s="6">
        <v>218185191</v>
      </c>
      <c r="G48" s="25">
        <v>218185191</v>
      </c>
      <c r="H48" s="26">
        <v>77632103</v>
      </c>
      <c r="I48" s="24">
        <v>130399605</v>
      </c>
      <c r="J48" s="6">
        <v>225181424</v>
      </c>
      <c r="K48" s="25">
        <v>314546120</v>
      </c>
    </row>
    <row r="49" spans="1:11" ht="13.5">
      <c r="A49" s="22" t="s">
        <v>51</v>
      </c>
      <c r="B49" s="6">
        <f>+B75</f>
        <v>11496165.731464028</v>
      </c>
      <c r="C49" s="6">
        <f aca="true" t="shared" si="6" ref="C49:K49">+C75</f>
        <v>119852712</v>
      </c>
      <c r="D49" s="23">
        <f t="shared" si="6"/>
        <v>466465259</v>
      </c>
      <c r="E49" s="24">
        <f t="shared" si="6"/>
        <v>312292202</v>
      </c>
      <c r="F49" s="6">
        <f t="shared" si="6"/>
        <v>404857580</v>
      </c>
      <c r="G49" s="25">
        <f t="shared" si="6"/>
        <v>404857580</v>
      </c>
      <c r="H49" s="26">
        <f t="shared" si="6"/>
        <v>602558177</v>
      </c>
      <c r="I49" s="24">
        <f t="shared" si="6"/>
        <v>530938456.745556</v>
      </c>
      <c r="J49" s="6">
        <f t="shared" si="6"/>
        <v>549511514.1238376</v>
      </c>
      <c r="K49" s="25">
        <f t="shared" si="6"/>
        <v>568098134.0879936</v>
      </c>
    </row>
    <row r="50" spans="1:11" ht="13.5">
      <c r="A50" s="33" t="s">
        <v>52</v>
      </c>
      <c r="B50" s="7">
        <f>+B48-B49</f>
        <v>277917345.268536</v>
      </c>
      <c r="C50" s="7">
        <f aca="true" t="shared" si="7" ref="C50:K50">+C48-C49</f>
        <v>-180037545</v>
      </c>
      <c r="D50" s="69">
        <f t="shared" si="7"/>
        <v>-400486701</v>
      </c>
      <c r="E50" s="70">
        <f t="shared" si="7"/>
        <v>-175067495</v>
      </c>
      <c r="F50" s="7">
        <f t="shared" si="7"/>
        <v>-186672389</v>
      </c>
      <c r="G50" s="71">
        <f t="shared" si="7"/>
        <v>-186672389</v>
      </c>
      <c r="H50" s="72">
        <f t="shared" si="7"/>
        <v>-524926074</v>
      </c>
      <c r="I50" s="70">
        <f t="shared" si="7"/>
        <v>-400538851.745556</v>
      </c>
      <c r="J50" s="7">
        <f t="shared" si="7"/>
        <v>-324330090.1238376</v>
      </c>
      <c r="K50" s="71">
        <f t="shared" si="7"/>
        <v>-253552014.08799362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4979942663</v>
      </c>
      <c r="C53" s="6">
        <v>826626979</v>
      </c>
      <c r="D53" s="23">
        <v>5015844528</v>
      </c>
      <c r="E53" s="24">
        <v>6309481657</v>
      </c>
      <c r="F53" s="6">
        <v>6231225113</v>
      </c>
      <c r="G53" s="25">
        <v>6231225113</v>
      </c>
      <c r="H53" s="26">
        <v>5163161669</v>
      </c>
      <c r="I53" s="24">
        <v>6195784911</v>
      </c>
      <c r="J53" s="6">
        <v>6068949140</v>
      </c>
      <c r="K53" s="25">
        <v>5934776909</v>
      </c>
    </row>
    <row r="54" spans="1:11" ht="13.5">
      <c r="A54" s="22" t="s">
        <v>55</v>
      </c>
      <c r="B54" s="6">
        <v>175303880</v>
      </c>
      <c r="C54" s="6">
        <v>0</v>
      </c>
      <c r="D54" s="23">
        <v>210624365</v>
      </c>
      <c r="E54" s="24">
        <v>213869778</v>
      </c>
      <c r="F54" s="6">
        <v>213869778</v>
      </c>
      <c r="G54" s="25">
        <v>213869778</v>
      </c>
      <c r="H54" s="26">
        <v>106935084</v>
      </c>
      <c r="I54" s="24">
        <v>238352185</v>
      </c>
      <c r="J54" s="6">
        <v>242691338</v>
      </c>
      <c r="K54" s="25">
        <v>246074231</v>
      </c>
    </row>
    <row r="55" spans="1:11" ht="13.5">
      <c r="A55" s="22" t="s">
        <v>56</v>
      </c>
      <c r="B55" s="6">
        <v>0</v>
      </c>
      <c r="C55" s="6">
        <v>379492934</v>
      </c>
      <c r="D55" s="23">
        <v>314104101</v>
      </c>
      <c r="E55" s="24">
        <v>182140770</v>
      </c>
      <c r="F55" s="6">
        <v>171623843</v>
      </c>
      <c r="G55" s="25">
        <v>171623843</v>
      </c>
      <c r="H55" s="26">
        <v>144899060</v>
      </c>
      <c r="I55" s="24">
        <v>120616254</v>
      </c>
      <c r="J55" s="6">
        <v>19269646</v>
      </c>
      <c r="K55" s="25">
        <v>59182000</v>
      </c>
    </row>
    <row r="56" spans="1:11" ht="13.5">
      <c r="A56" s="22" t="s">
        <v>57</v>
      </c>
      <c r="B56" s="6">
        <v>0</v>
      </c>
      <c r="C56" s="6">
        <v>254444731</v>
      </c>
      <c r="D56" s="23">
        <v>264142151</v>
      </c>
      <c r="E56" s="24">
        <v>246128307</v>
      </c>
      <c r="F56" s="6">
        <v>249662586</v>
      </c>
      <c r="G56" s="25">
        <v>249662586</v>
      </c>
      <c r="H56" s="26">
        <v>250798587</v>
      </c>
      <c r="I56" s="24">
        <v>224155762</v>
      </c>
      <c r="J56" s="6">
        <v>256465518</v>
      </c>
      <c r="K56" s="25">
        <v>271065530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75355432</v>
      </c>
      <c r="C59" s="6">
        <v>99035735</v>
      </c>
      <c r="D59" s="23">
        <v>126661602</v>
      </c>
      <c r="E59" s="24">
        <v>81461272</v>
      </c>
      <c r="F59" s="6">
        <v>101031620</v>
      </c>
      <c r="G59" s="25">
        <v>101031620</v>
      </c>
      <c r="H59" s="26">
        <v>101031620</v>
      </c>
      <c r="I59" s="24">
        <v>108326788</v>
      </c>
      <c r="J59" s="6">
        <v>116789713</v>
      </c>
      <c r="K59" s="25">
        <v>125915434</v>
      </c>
    </row>
    <row r="60" spans="1:11" ht="13.5">
      <c r="A60" s="90" t="s">
        <v>60</v>
      </c>
      <c r="B60" s="6">
        <v>131565143</v>
      </c>
      <c r="C60" s="6">
        <v>121171564</v>
      </c>
      <c r="D60" s="23">
        <v>119925315</v>
      </c>
      <c r="E60" s="24">
        <v>129422915</v>
      </c>
      <c r="F60" s="6">
        <v>130973700</v>
      </c>
      <c r="G60" s="25">
        <v>130973700</v>
      </c>
      <c r="H60" s="26">
        <v>130973700</v>
      </c>
      <c r="I60" s="24">
        <v>140796729</v>
      </c>
      <c r="J60" s="6">
        <v>151356482</v>
      </c>
      <c r="K60" s="25">
        <v>162708218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297</v>
      </c>
      <c r="C62" s="98">
        <v>778</v>
      </c>
      <c r="D62" s="99">
        <v>297</v>
      </c>
      <c r="E62" s="97">
        <v>297</v>
      </c>
      <c r="F62" s="98">
        <v>297</v>
      </c>
      <c r="G62" s="99">
        <v>297</v>
      </c>
      <c r="H62" s="100">
        <v>297</v>
      </c>
      <c r="I62" s="97">
        <v>297</v>
      </c>
      <c r="J62" s="98">
        <v>297</v>
      </c>
      <c r="K62" s="99">
        <v>297</v>
      </c>
    </row>
    <row r="63" spans="1:11" ht="13.5">
      <c r="A63" s="96" t="s">
        <v>63</v>
      </c>
      <c r="B63" s="97">
        <v>1183</v>
      </c>
      <c r="C63" s="98">
        <v>1918</v>
      </c>
      <c r="D63" s="99">
        <v>1183</v>
      </c>
      <c r="E63" s="97">
        <v>1183</v>
      </c>
      <c r="F63" s="98">
        <v>1183</v>
      </c>
      <c r="G63" s="99">
        <v>1183</v>
      </c>
      <c r="H63" s="100">
        <v>1183</v>
      </c>
      <c r="I63" s="97">
        <v>1183</v>
      </c>
      <c r="J63" s="98">
        <v>1183</v>
      </c>
      <c r="K63" s="99">
        <v>1183</v>
      </c>
    </row>
    <row r="64" spans="1:11" ht="13.5">
      <c r="A64" s="96" t="s">
        <v>64</v>
      </c>
      <c r="B64" s="97">
        <v>3502</v>
      </c>
      <c r="C64" s="98">
        <v>3220</v>
      </c>
      <c r="D64" s="99">
        <v>0</v>
      </c>
      <c r="E64" s="97">
        <v>3520</v>
      </c>
      <c r="F64" s="98">
        <v>3520</v>
      </c>
      <c r="G64" s="99">
        <v>3520</v>
      </c>
      <c r="H64" s="100">
        <v>3520</v>
      </c>
      <c r="I64" s="97">
        <v>3820</v>
      </c>
      <c r="J64" s="98">
        <v>4120</v>
      </c>
      <c r="K64" s="99">
        <v>4320</v>
      </c>
    </row>
    <row r="65" spans="1:11" ht="13.5">
      <c r="A65" s="96" t="s">
        <v>65</v>
      </c>
      <c r="B65" s="97">
        <v>0</v>
      </c>
      <c r="C65" s="98">
        <v>0</v>
      </c>
      <c r="D65" s="99">
        <v>5198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0.9283209014389732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-0.09991142377879318</v>
      </c>
      <c r="J70" s="5">
        <f t="shared" si="8"/>
        <v>-0.10030884060932956</v>
      </c>
      <c r="K70" s="5">
        <f t="shared" si="8"/>
        <v>-0.1002039121660146</v>
      </c>
    </row>
    <row r="71" spans="1:11" ht="12.75" hidden="1">
      <c r="A71" s="2" t="s">
        <v>100</v>
      </c>
      <c r="B71" s="2">
        <f>+B83</f>
        <v>1476940464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-214592567</v>
      </c>
      <c r="J71" s="2">
        <f t="shared" si="9"/>
        <v>-231050000</v>
      </c>
      <c r="K71" s="2">
        <f t="shared" si="9"/>
        <v>-247889000</v>
      </c>
    </row>
    <row r="72" spans="1:11" ht="12.75" hidden="1">
      <c r="A72" s="2" t="s">
        <v>101</v>
      </c>
      <c r="B72" s="2">
        <f>+B77</f>
        <v>1590980513</v>
      </c>
      <c r="C72" s="2">
        <f aca="true" t="shared" si="10" ref="C72:K72">+C77</f>
        <v>1675268831</v>
      </c>
      <c r="D72" s="2">
        <f t="shared" si="10"/>
        <v>1756092942</v>
      </c>
      <c r="E72" s="2">
        <f t="shared" si="10"/>
        <v>2047993270</v>
      </c>
      <c r="F72" s="2">
        <f t="shared" si="10"/>
        <v>2007452679</v>
      </c>
      <c r="G72" s="2">
        <f t="shared" si="10"/>
        <v>2007452679</v>
      </c>
      <c r="H72" s="2">
        <f t="shared" si="10"/>
        <v>1952539931</v>
      </c>
      <c r="I72" s="2">
        <f t="shared" si="10"/>
        <v>2147828135</v>
      </c>
      <c r="J72" s="2">
        <f t="shared" si="10"/>
        <v>2303386208</v>
      </c>
      <c r="K72" s="2">
        <f t="shared" si="10"/>
        <v>2473845528</v>
      </c>
    </row>
    <row r="73" spans="1:11" ht="12.75" hidden="1">
      <c r="A73" s="2" t="s">
        <v>102</v>
      </c>
      <c r="B73" s="2">
        <f>+B74</f>
        <v>-159167731.83333334</v>
      </c>
      <c r="C73" s="2">
        <f aca="true" t="shared" si="11" ref="C73:K73">+(C78+C80+C81+C82)-(B78+B80+B81+B82)</f>
        <v>-310291873</v>
      </c>
      <c r="D73" s="2">
        <f t="shared" si="11"/>
        <v>324614190</v>
      </c>
      <c r="E73" s="2">
        <f t="shared" si="11"/>
        <v>52775406</v>
      </c>
      <c r="F73" s="2">
        <f>+(F78+F80+F81+F82)-(D78+D80+D81+D82)</f>
        <v>24480406</v>
      </c>
      <c r="G73" s="2">
        <f>+(G78+G80+G81+G82)-(D78+D80+D81+D82)</f>
        <v>24480406</v>
      </c>
      <c r="H73" s="2">
        <f>+(H78+H80+H81+H82)-(D78+D80+D81+D82)</f>
        <v>73397818</v>
      </c>
      <c r="I73" s="2">
        <f>+(I78+I80+I81+I82)-(E78+E80+E81+E82)</f>
        <v>22482627</v>
      </c>
      <c r="J73" s="2">
        <f t="shared" si="11"/>
        <v>-47015001</v>
      </c>
      <c r="K73" s="2">
        <f t="shared" si="11"/>
        <v>-5014997</v>
      </c>
    </row>
    <row r="74" spans="1:11" ht="12.75" hidden="1">
      <c r="A74" s="2" t="s">
        <v>103</v>
      </c>
      <c r="B74" s="2">
        <f>+TREND(C74:E74)</f>
        <v>-159167731.83333334</v>
      </c>
      <c r="C74" s="2">
        <f>+C73</f>
        <v>-310291873</v>
      </c>
      <c r="D74" s="2">
        <f aca="true" t="shared" si="12" ref="D74:K74">+D73</f>
        <v>324614190</v>
      </c>
      <c r="E74" s="2">
        <f t="shared" si="12"/>
        <v>52775406</v>
      </c>
      <c r="F74" s="2">
        <f t="shared" si="12"/>
        <v>24480406</v>
      </c>
      <c r="G74" s="2">
        <f t="shared" si="12"/>
        <v>24480406</v>
      </c>
      <c r="H74" s="2">
        <f t="shared" si="12"/>
        <v>73397818</v>
      </c>
      <c r="I74" s="2">
        <f t="shared" si="12"/>
        <v>22482627</v>
      </c>
      <c r="J74" s="2">
        <f t="shared" si="12"/>
        <v>-47015001</v>
      </c>
      <c r="K74" s="2">
        <f t="shared" si="12"/>
        <v>-5014997</v>
      </c>
    </row>
    <row r="75" spans="1:11" ht="12.75" hidden="1">
      <c r="A75" s="2" t="s">
        <v>104</v>
      </c>
      <c r="B75" s="2">
        <f>+B84-(((B80+B81+B78)*B70)-B79)</f>
        <v>11496165.731464028</v>
      </c>
      <c r="C75" s="2">
        <f aca="true" t="shared" si="13" ref="C75:K75">+C84-(((C80+C81+C78)*C70)-C79)</f>
        <v>119852712</v>
      </c>
      <c r="D75" s="2">
        <f t="shared" si="13"/>
        <v>466465259</v>
      </c>
      <c r="E75" s="2">
        <f t="shared" si="13"/>
        <v>312292202</v>
      </c>
      <c r="F75" s="2">
        <f t="shared" si="13"/>
        <v>404857580</v>
      </c>
      <c r="G75" s="2">
        <f t="shared" si="13"/>
        <v>404857580</v>
      </c>
      <c r="H75" s="2">
        <f t="shared" si="13"/>
        <v>602558177</v>
      </c>
      <c r="I75" s="2">
        <f t="shared" si="13"/>
        <v>530938456.745556</v>
      </c>
      <c r="J75" s="2">
        <f t="shared" si="13"/>
        <v>549511514.1238376</v>
      </c>
      <c r="K75" s="2">
        <f t="shared" si="13"/>
        <v>568098134.0879936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1590980513</v>
      </c>
      <c r="C77" s="3">
        <v>1675268831</v>
      </c>
      <c r="D77" s="3">
        <v>1756092942</v>
      </c>
      <c r="E77" s="3">
        <v>2047993270</v>
      </c>
      <c r="F77" s="3">
        <v>2007452679</v>
      </c>
      <c r="G77" s="3">
        <v>2007452679</v>
      </c>
      <c r="H77" s="3">
        <v>1952539931</v>
      </c>
      <c r="I77" s="3">
        <v>2147828135</v>
      </c>
      <c r="J77" s="3">
        <v>2303386208</v>
      </c>
      <c r="K77" s="3">
        <v>2473845528</v>
      </c>
    </row>
    <row r="78" spans="1:11" ht="12.75" hidden="1">
      <c r="A78" s="1" t="s">
        <v>67</v>
      </c>
      <c r="B78" s="3">
        <v>2167195</v>
      </c>
      <c r="C78" s="3">
        <v>-501112</v>
      </c>
      <c r="D78" s="3">
        <v>1180474</v>
      </c>
      <c r="E78" s="3">
        <v>2025124</v>
      </c>
      <c r="F78" s="3">
        <v>825124</v>
      </c>
      <c r="G78" s="3">
        <v>825124</v>
      </c>
      <c r="H78" s="3">
        <v>799239</v>
      </c>
      <c r="I78" s="3">
        <v>820000</v>
      </c>
      <c r="J78" s="3">
        <v>815000</v>
      </c>
      <c r="K78" s="3">
        <v>810000</v>
      </c>
    </row>
    <row r="79" spans="1:11" ht="12.75" hidden="1">
      <c r="A79" s="1" t="s">
        <v>68</v>
      </c>
      <c r="B79" s="3">
        <v>306738856</v>
      </c>
      <c r="C79" s="3">
        <v>99325229</v>
      </c>
      <c r="D79" s="3">
        <v>449677064</v>
      </c>
      <c r="E79" s="3">
        <v>271357580</v>
      </c>
      <c r="F79" s="3">
        <v>404857580</v>
      </c>
      <c r="G79" s="3">
        <v>404857580</v>
      </c>
      <c r="H79" s="3">
        <v>481033897</v>
      </c>
      <c r="I79" s="3">
        <v>396857580</v>
      </c>
      <c r="J79" s="3">
        <v>390857580</v>
      </c>
      <c r="K79" s="3">
        <v>380857580</v>
      </c>
    </row>
    <row r="80" spans="1:11" ht="12.75" hidden="1">
      <c r="A80" s="1" t="s">
        <v>69</v>
      </c>
      <c r="B80" s="3">
        <v>206388360</v>
      </c>
      <c r="C80" s="3">
        <v>12875468</v>
      </c>
      <c r="D80" s="3">
        <v>261422654</v>
      </c>
      <c r="E80" s="3">
        <v>257933899</v>
      </c>
      <c r="F80" s="3">
        <v>276033899</v>
      </c>
      <c r="G80" s="3">
        <v>276033899</v>
      </c>
      <c r="H80" s="3">
        <v>334287404</v>
      </c>
      <c r="I80" s="3">
        <v>334999999</v>
      </c>
      <c r="J80" s="3">
        <v>289999998</v>
      </c>
      <c r="K80" s="3">
        <v>287000001</v>
      </c>
    </row>
    <row r="81" spans="1:11" ht="12.75" hidden="1">
      <c r="A81" s="1" t="s">
        <v>70</v>
      </c>
      <c r="B81" s="3">
        <v>109483918</v>
      </c>
      <c r="C81" s="3">
        <v>-4306580</v>
      </c>
      <c r="D81" s="3">
        <v>70078838</v>
      </c>
      <c r="E81" s="3">
        <v>125173349</v>
      </c>
      <c r="F81" s="3">
        <v>80173349</v>
      </c>
      <c r="G81" s="3">
        <v>80173349</v>
      </c>
      <c r="H81" s="3">
        <v>70993141</v>
      </c>
      <c r="I81" s="3">
        <v>72000000</v>
      </c>
      <c r="J81" s="3">
        <v>70000000</v>
      </c>
      <c r="K81" s="3">
        <v>68000000</v>
      </c>
    </row>
    <row r="82" spans="1:11" ht="12.75" hidden="1">
      <c r="A82" s="1" t="s">
        <v>71</v>
      </c>
      <c r="B82" s="3">
        <v>320176</v>
      </c>
      <c r="C82" s="3">
        <v>0</v>
      </c>
      <c r="D82" s="3">
        <v>0</v>
      </c>
      <c r="E82" s="3">
        <v>325000</v>
      </c>
      <c r="F82" s="3">
        <v>130000</v>
      </c>
      <c r="G82" s="3">
        <v>130000</v>
      </c>
      <c r="H82" s="3">
        <v>0</v>
      </c>
      <c r="I82" s="3">
        <v>120000</v>
      </c>
      <c r="J82" s="3">
        <v>110000</v>
      </c>
      <c r="K82" s="3">
        <v>100000</v>
      </c>
    </row>
    <row r="83" spans="1:11" ht="12.75" hidden="1">
      <c r="A83" s="1" t="s">
        <v>72</v>
      </c>
      <c r="B83" s="3">
        <v>1476940464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-214592567</v>
      </c>
      <c r="J83" s="3">
        <v>-231050000</v>
      </c>
      <c r="K83" s="3">
        <v>-247889000</v>
      </c>
    </row>
    <row r="84" spans="1:11" ht="12.75" hidden="1">
      <c r="A84" s="1" t="s">
        <v>73</v>
      </c>
      <c r="B84" s="3">
        <v>0</v>
      </c>
      <c r="C84" s="3">
        <v>20527483</v>
      </c>
      <c r="D84" s="3">
        <v>16788195</v>
      </c>
      <c r="E84" s="3">
        <v>40934622</v>
      </c>
      <c r="F84" s="3">
        <v>0</v>
      </c>
      <c r="G84" s="3">
        <v>0</v>
      </c>
      <c r="H84" s="3">
        <v>121524280</v>
      </c>
      <c r="I84" s="3">
        <v>93335000</v>
      </c>
      <c r="J84" s="3">
        <v>122461000</v>
      </c>
      <c r="K84" s="3">
        <v>151587000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290028243</v>
      </c>
      <c r="C5" s="6">
        <v>-1433757</v>
      </c>
      <c r="D5" s="23">
        <v>336324771</v>
      </c>
      <c r="E5" s="24">
        <v>356121877</v>
      </c>
      <c r="F5" s="6">
        <v>356121877</v>
      </c>
      <c r="G5" s="25">
        <v>356121877</v>
      </c>
      <c r="H5" s="26">
        <v>365675155</v>
      </c>
      <c r="I5" s="24">
        <v>392239042</v>
      </c>
      <c r="J5" s="6">
        <v>417735100</v>
      </c>
      <c r="K5" s="25">
        <v>444888500</v>
      </c>
    </row>
    <row r="6" spans="1:11" ht="13.5">
      <c r="A6" s="22" t="s">
        <v>19</v>
      </c>
      <c r="B6" s="6">
        <v>795176331</v>
      </c>
      <c r="C6" s="6">
        <v>22795245</v>
      </c>
      <c r="D6" s="23">
        <v>817760065</v>
      </c>
      <c r="E6" s="24">
        <v>1024588545</v>
      </c>
      <c r="F6" s="6">
        <v>929588545</v>
      </c>
      <c r="G6" s="25">
        <v>929588545</v>
      </c>
      <c r="H6" s="26">
        <v>950911383</v>
      </c>
      <c r="I6" s="24">
        <v>1072777791</v>
      </c>
      <c r="J6" s="6">
        <v>1159693100</v>
      </c>
      <c r="K6" s="25">
        <v>1254248400</v>
      </c>
    </row>
    <row r="7" spans="1:11" ht="13.5">
      <c r="A7" s="22" t="s">
        <v>20</v>
      </c>
      <c r="B7" s="6">
        <v>56218547</v>
      </c>
      <c r="C7" s="6">
        <v>5024077</v>
      </c>
      <c r="D7" s="23">
        <v>44271827</v>
      </c>
      <c r="E7" s="24">
        <v>44171310</v>
      </c>
      <c r="F7" s="6">
        <v>42171310</v>
      </c>
      <c r="G7" s="25">
        <v>42171310</v>
      </c>
      <c r="H7" s="26">
        <v>39490883</v>
      </c>
      <c r="I7" s="24">
        <v>37870453</v>
      </c>
      <c r="J7" s="6">
        <v>34521500</v>
      </c>
      <c r="K7" s="25">
        <v>29358100</v>
      </c>
    </row>
    <row r="8" spans="1:11" ht="13.5">
      <c r="A8" s="22" t="s">
        <v>21</v>
      </c>
      <c r="B8" s="6">
        <v>122567546</v>
      </c>
      <c r="C8" s="6">
        <v>4178686</v>
      </c>
      <c r="D8" s="23">
        <v>146352425</v>
      </c>
      <c r="E8" s="24">
        <v>172339472</v>
      </c>
      <c r="F8" s="6">
        <v>181591090</v>
      </c>
      <c r="G8" s="25">
        <v>181591090</v>
      </c>
      <c r="H8" s="26">
        <v>163212752</v>
      </c>
      <c r="I8" s="24">
        <v>178547000</v>
      </c>
      <c r="J8" s="6">
        <v>181180000</v>
      </c>
      <c r="K8" s="25">
        <v>197574000</v>
      </c>
    </row>
    <row r="9" spans="1:11" ht="13.5">
      <c r="A9" s="22" t="s">
        <v>22</v>
      </c>
      <c r="B9" s="6">
        <v>165178478</v>
      </c>
      <c r="C9" s="6">
        <v>96390250</v>
      </c>
      <c r="D9" s="23">
        <v>173652584</v>
      </c>
      <c r="E9" s="24">
        <v>181426055</v>
      </c>
      <c r="F9" s="6">
        <v>177102503</v>
      </c>
      <c r="G9" s="25">
        <v>177102503</v>
      </c>
      <c r="H9" s="26">
        <v>59313498</v>
      </c>
      <c r="I9" s="24">
        <v>218296589</v>
      </c>
      <c r="J9" s="6">
        <v>231938800</v>
      </c>
      <c r="K9" s="25">
        <v>246439700</v>
      </c>
    </row>
    <row r="10" spans="1:11" ht="25.5">
      <c r="A10" s="27" t="s">
        <v>94</v>
      </c>
      <c r="B10" s="28">
        <f>SUM(B5:B9)</f>
        <v>1429169145</v>
      </c>
      <c r="C10" s="29">
        <f aca="true" t="shared" si="0" ref="C10:K10">SUM(C5:C9)</f>
        <v>126954501</v>
      </c>
      <c r="D10" s="30">
        <f t="shared" si="0"/>
        <v>1518361672</v>
      </c>
      <c r="E10" s="28">
        <f t="shared" si="0"/>
        <v>1778647259</v>
      </c>
      <c r="F10" s="29">
        <f t="shared" si="0"/>
        <v>1686575325</v>
      </c>
      <c r="G10" s="31">
        <f t="shared" si="0"/>
        <v>1686575325</v>
      </c>
      <c r="H10" s="32">
        <f t="shared" si="0"/>
        <v>1578603671</v>
      </c>
      <c r="I10" s="28">
        <f t="shared" si="0"/>
        <v>1899730875</v>
      </c>
      <c r="J10" s="29">
        <f t="shared" si="0"/>
        <v>2025068500</v>
      </c>
      <c r="K10" s="31">
        <f t="shared" si="0"/>
        <v>2172508700</v>
      </c>
    </row>
    <row r="11" spans="1:11" ht="13.5">
      <c r="A11" s="22" t="s">
        <v>23</v>
      </c>
      <c r="B11" s="6">
        <v>407801473</v>
      </c>
      <c r="C11" s="6">
        <v>411174561</v>
      </c>
      <c r="D11" s="23">
        <v>461655494</v>
      </c>
      <c r="E11" s="24">
        <v>603267727</v>
      </c>
      <c r="F11" s="6">
        <v>557732911</v>
      </c>
      <c r="G11" s="25">
        <v>557732911</v>
      </c>
      <c r="H11" s="26">
        <v>505669878</v>
      </c>
      <c r="I11" s="24">
        <v>579439085</v>
      </c>
      <c r="J11" s="6">
        <v>623492810</v>
      </c>
      <c r="K11" s="25">
        <v>676723475</v>
      </c>
    </row>
    <row r="12" spans="1:11" ht="13.5">
      <c r="A12" s="22" t="s">
        <v>24</v>
      </c>
      <c r="B12" s="6">
        <v>16094449</v>
      </c>
      <c r="C12" s="6">
        <v>15968664</v>
      </c>
      <c r="D12" s="23">
        <v>17537608</v>
      </c>
      <c r="E12" s="24">
        <v>19936393</v>
      </c>
      <c r="F12" s="6">
        <v>19936393</v>
      </c>
      <c r="G12" s="25">
        <v>19936393</v>
      </c>
      <c r="H12" s="26">
        <v>17967037</v>
      </c>
      <c r="I12" s="24">
        <v>21132587</v>
      </c>
      <c r="J12" s="6">
        <v>22400543</v>
      </c>
      <c r="K12" s="25">
        <v>23744572</v>
      </c>
    </row>
    <row r="13" spans="1:11" ht="13.5">
      <c r="A13" s="22" t="s">
        <v>95</v>
      </c>
      <c r="B13" s="6">
        <v>149558932</v>
      </c>
      <c r="C13" s="6">
        <v>162878923</v>
      </c>
      <c r="D13" s="23">
        <v>176689796</v>
      </c>
      <c r="E13" s="24">
        <v>206956224</v>
      </c>
      <c r="F13" s="6">
        <v>206956223</v>
      </c>
      <c r="G13" s="25">
        <v>206956223</v>
      </c>
      <c r="H13" s="26">
        <v>96316344</v>
      </c>
      <c r="I13" s="24">
        <v>205627580</v>
      </c>
      <c r="J13" s="6">
        <v>214880813</v>
      </c>
      <c r="K13" s="25">
        <v>224550451</v>
      </c>
    </row>
    <row r="14" spans="1:11" ht="13.5">
      <c r="A14" s="22" t="s">
        <v>25</v>
      </c>
      <c r="B14" s="6">
        <v>19626895</v>
      </c>
      <c r="C14" s="6">
        <v>0</v>
      </c>
      <c r="D14" s="23">
        <v>17036225</v>
      </c>
      <c r="E14" s="24">
        <v>39877000</v>
      </c>
      <c r="F14" s="6">
        <v>29877000</v>
      </c>
      <c r="G14" s="25">
        <v>29877000</v>
      </c>
      <c r="H14" s="26">
        <v>31149574</v>
      </c>
      <c r="I14" s="24">
        <v>39348891</v>
      </c>
      <c r="J14" s="6">
        <v>52709590</v>
      </c>
      <c r="K14" s="25">
        <v>65154022</v>
      </c>
    </row>
    <row r="15" spans="1:11" ht="13.5">
      <c r="A15" s="22" t="s">
        <v>26</v>
      </c>
      <c r="B15" s="6">
        <v>347827571</v>
      </c>
      <c r="C15" s="6">
        <v>55302224</v>
      </c>
      <c r="D15" s="23">
        <v>412263903</v>
      </c>
      <c r="E15" s="24">
        <v>441448194</v>
      </c>
      <c r="F15" s="6">
        <v>461083671</v>
      </c>
      <c r="G15" s="25">
        <v>461083671</v>
      </c>
      <c r="H15" s="26">
        <v>423018337</v>
      </c>
      <c r="I15" s="24">
        <v>523902310</v>
      </c>
      <c r="J15" s="6">
        <v>560252133</v>
      </c>
      <c r="K15" s="25">
        <v>598730028</v>
      </c>
    </row>
    <row r="16" spans="1:11" ht="13.5">
      <c r="A16" s="22" t="s">
        <v>21</v>
      </c>
      <c r="B16" s="6">
        <v>6932896</v>
      </c>
      <c r="C16" s="6">
        <v>0</v>
      </c>
      <c r="D16" s="23">
        <v>9129449</v>
      </c>
      <c r="E16" s="24">
        <v>10048600</v>
      </c>
      <c r="F16" s="6">
        <v>10948600</v>
      </c>
      <c r="G16" s="25">
        <v>10948600</v>
      </c>
      <c r="H16" s="26">
        <v>10345353</v>
      </c>
      <c r="I16" s="24">
        <v>10068902</v>
      </c>
      <c r="J16" s="6">
        <v>10600000</v>
      </c>
      <c r="K16" s="25">
        <v>11200000</v>
      </c>
    </row>
    <row r="17" spans="1:11" ht="13.5">
      <c r="A17" s="22" t="s">
        <v>27</v>
      </c>
      <c r="B17" s="6">
        <v>368544304</v>
      </c>
      <c r="C17" s="6">
        <v>50266563</v>
      </c>
      <c r="D17" s="23">
        <v>388249316</v>
      </c>
      <c r="E17" s="24">
        <v>486712585</v>
      </c>
      <c r="F17" s="6">
        <v>491749045</v>
      </c>
      <c r="G17" s="25">
        <v>491749045</v>
      </c>
      <c r="H17" s="26">
        <v>282317659</v>
      </c>
      <c r="I17" s="24">
        <v>507944042</v>
      </c>
      <c r="J17" s="6">
        <v>518097653</v>
      </c>
      <c r="K17" s="25">
        <v>541577797</v>
      </c>
    </row>
    <row r="18" spans="1:11" ht="13.5">
      <c r="A18" s="33" t="s">
        <v>28</v>
      </c>
      <c r="B18" s="34">
        <f>SUM(B11:B17)</f>
        <v>1316386520</v>
      </c>
      <c r="C18" s="35">
        <f aca="true" t="shared" si="1" ref="C18:K18">SUM(C11:C17)</f>
        <v>695590935</v>
      </c>
      <c r="D18" s="36">
        <f t="shared" si="1"/>
        <v>1482561791</v>
      </c>
      <c r="E18" s="34">
        <f t="shared" si="1"/>
        <v>1808246723</v>
      </c>
      <c r="F18" s="35">
        <f t="shared" si="1"/>
        <v>1778283843</v>
      </c>
      <c r="G18" s="37">
        <f t="shared" si="1"/>
        <v>1778283843</v>
      </c>
      <c r="H18" s="38">
        <f t="shared" si="1"/>
        <v>1366784182</v>
      </c>
      <c r="I18" s="34">
        <f t="shared" si="1"/>
        <v>1887463397</v>
      </c>
      <c r="J18" s="35">
        <f t="shared" si="1"/>
        <v>2002433542</v>
      </c>
      <c r="K18" s="37">
        <f t="shared" si="1"/>
        <v>2141680345</v>
      </c>
    </row>
    <row r="19" spans="1:11" ht="13.5">
      <c r="A19" s="33" t="s">
        <v>29</v>
      </c>
      <c r="B19" s="39">
        <f>+B10-B18</f>
        <v>112782625</v>
      </c>
      <c r="C19" s="40">
        <f aca="true" t="shared" si="2" ref="C19:K19">+C10-C18</f>
        <v>-568636434</v>
      </c>
      <c r="D19" s="41">
        <f t="shared" si="2"/>
        <v>35799881</v>
      </c>
      <c r="E19" s="39">
        <f t="shared" si="2"/>
        <v>-29599464</v>
      </c>
      <c r="F19" s="40">
        <f t="shared" si="2"/>
        <v>-91708518</v>
      </c>
      <c r="G19" s="42">
        <f t="shared" si="2"/>
        <v>-91708518</v>
      </c>
      <c r="H19" s="43">
        <f t="shared" si="2"/>
        <v>211819489</v>
      </c>
      <c r="I19" s="39">
        <f t="shared" si="2"/>
        <v>12267478</v>
      </c>
      <c r="J19" s="40">
        <f t="shared" si="2"/>
        <v>22634958</v>
      </c>
      <c r="K19" s="42">
        <f t="shared" si="2"/>
        <v>30828355</v>
      </c>
    </row>
    <row r="20" spans="1:11" ht="25.5">
      <c r="A20" s="44" t="s">
        <v>30</v>
      </c>
      <c r="B20" s="45">
        <v>105184451</v>
      </c>
      <c r="C20" s="46">
        <v>10553874</v>
      </c>
      <c r="D20" s="47">
        <v>87782074</v>
      </c>
      <c r="E20" s="45">
        <v>141087528</v>
      </c>
      <c r="F20" s="46">
        <v>141599000</v>
      </c>
      <c r="G20" s="48">
        <v>141599000</v>
      </c>
      <c r="H20" s="49">
        <v>108174691</v>
      </c>
      <c r="I20" s="45">
        <v>113429000</v>
      </c>
      <c r="J20" s="46">
        <v>89295000</v>
      </c>
      <c r="K20" s="48">
        <v>100702000</v>
      </c>
    </row>
    <row r="21" spans="1:11" ht="63.75">
      <c r="A21" s="50" t="s">
        <v>96</v>
      </c>
      <c r="B21" s="51">
        <v>0</v>
      </c>
      <c r="C21" s="52">
        <v>229596</v>
      </c>
      <c r="D21" s="53">
        <v>0</v>
      </c>
      <c r="E21" s="51">
        <v>0</v>
      </c>
      <c r="F21" s="52">
        <v>3269000</v>
      </c>
      <c r="G21" s="54">
        <v>3269000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97</v>
      </c>
      <c r="B22" s="57">
        <f>SUM(B19:B21)</f>
        <v>217967076</v>
      </c>
      <c r="C22" s="58">
        <f aca="true" t="shared" si="3" ref="C22:K22">SUM(C19:C21)</f>
        <v>-557852964</v>
      </c>
      <c r="D22" s="59">
        <f t="shared" si="3"/>
        <v>123581955</v>
      </c>
      <c r="E22" s="57">
        <f t="shared" si="3"/>
        <v>111488064</v>
      </c>
      <c r="F22" s="58">
        <f t="shared" si="3"/>
        <v>53159482</v>
      </c>
      <c r="G22" s="60">
        <f t="shared" si="3"/>
        <v>53159482</v>
      </c>
      <c r="H22" s="61">
        <f t="shared" si="3"/>
        <v>319994180</v>
      </c>
      <c r="I22" s="57">
        <f t="shared" si="3"/>
        <v>125696478</v>
      </c>
      <c r="J22" s="58">
        <f t="shared" si="3"/>
        <v>111929958</v>
      </c>
      <c r="K22" s="60">
        <f t="shared" si="3"/>
        <v>131530355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217967076</v>
      </c>
      <c r="C24" s="40">
        <f aca="true" t="shared" si="4" ref="C24:K24">SUM(C22:C23)</f>
        <v>-557852964</v>
      </c>
      <c r="D24" s="41">
        <f t="shared" si="4"/>
        <v>123581955</v>
      </c>
      <c r="E24" s="39">
        <f t="shared" si="4"/>
        <v>111488064</v>
      </c>
      <c r="F24" s="40">
        <f t="shared" si="4"/>
        <v>53159482</v>
      </c>
      <c r="G24" s="42">
        <f t="shared" si="4"/>
        <v>53159482</v>
      </c>
      <c r="H24" s="43">
        <f t="shared" si="4"/>
        <v>319994180</v>
      </c>
      <c r="I24" s="39">
        <f t="shared" si="4"/>
        <v>125696478</v>
      </c>
      <c r="J24" s="40">
        <f t="shared" si="4"/>
        <v>111929958</v>
      </c>
      <c r="K24" s="42">
        <f t="shared" si="4"/>
        <v>131530355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410203200</v>
      </c>
      <c r="C27" s="7">
        <v>72563660</v>
      </c>
      <c r="D27" s="69">
        <v>482034082</v>
      </c>
      <c r="E27" s="70">
        <v>558276528</v>
      </c>
      <c r="F27" s="7">
        <v>577905757</v>
      </c>
      <c r="G27" s="71">
        <v>577905757</v>
      </c>
      <c r="H27" s="72">
        <v>353364159</v>
      </c>
      <c r="I27" s="70">
        <v>375750311</v>
      </c>
      <c r="J27" s="7">
        <v>436267624</v>
      </c>
      <c r="K27" s="71">
        <v>458119392</v>
      </c>
    </row>
    <row r="28" spans="1:11" ht="13.5">
      <c r="A28" s="73" t="s">
        <v>34</v>
      </c>
      <c r="B28" s="6">
        <v>43130541</v>
      </c>
      <c r="C28" s="6">
        <v>36802276</v>
      </c>
      <c r="D28" s="23">
        <v>83202899</v>
      </c>
      <c r="E28" s="24">
        <v>88587528</v>
      </c>
      <c r="F28" s="6">
        <v>141599000</v>
      </c>
      <c r="G28" s="25">
        <v>141599000</v>
      </c>
      <c r="H28" s="26">
        <v>0</v>
      </c>
      <c r="I28" s="24">
        <v>145340765</v>
      </c>
      <c r="J28" s="6">
        <v>102272800</v>
      </c>
      <c r="K28" s="25">
        <v>102402000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33413094</v>
      </c>
      <c r="C30" s="6">
        <v>-98665095</v>
      </c>
      <c r="D30" s="23">
        <v>120561282</v>
      </c>
      <c r="E30" s="24">
        <v>140000000</v>
      </c>
      <c r="F30" s="6">
        <v>96407190</v>
      </c>
      <c r="G30" s="25">
        <v>96407190</v>
      </c>
      <c r="H30" s="26">
        <v>0</v>
      </c>
      <c r="I30" s="24">
        <v>102779511</v>
      </c>
      <c r="J30" s="6">
        <v>103800000</v>
      </c>
      <c r="K30" s="25">
        <v>169000000</v>
      </c>
    </row>
    <row r="31" spans="1:11" ht="13.5">
      <c r="A31" s="22" t="s">
        <v>36</v>
      </c>
      <c r="B31" s="6">
        <v>333659565</v>
      </c>
      <c r="C31" s="6">
        <v>150644750</v>
      </c>
      <c r="D31" s="23">
        <v>262643947</v>
      </c>
      <c r="E31" s="24">
        <v>329689000</v>
      </c>
      <c r="F31" s="6">
        <v>339899567</v>
      </c>
      <c r="G31" s="25">
        <v>339899567</v>
      </c>
      <c r="H31" s="26">
        <v>0</v>
      </c>
      <c r="I31" s="24">
        <v>127630035</v>
      </c>
      <c r="J31" s="6">
        <v>230194824</v>
      </c>
      <c r="K31" s="25">
        <v>186717392</v>
      </c>
    </row>
    <row r="32" spans="1:11" ht="13.5">
      <c r="A32" s="33" t="s">
        <v>37</v>
      </c>
      <c r="B32" s="7">
        <f>SUM(B28:B31)</f>
        <v>410203200</v>
      </c>
      <c r="C32" s="7">
        <f aca="true" t="shared" si="5" ref="C32:K32">SUM(C28:C31)</f>
        <v>88781931</v>
      </c>
      <c r="D32" s="69">
        <f t="shared" si="5"/>
        <v>466408128</v>
      </c>
      <c r="E32" s="70">
        <f t="shared" si="5"/>
        <v>558276528</v>
      </c>
      <c r="F32" s="7">
        <f t="shared" si="5"/>
        <v>577905757</v>
      </c>
      <c r="G32" s="71">
        <f t="shared" si="5"/>
        <v>577905757</v>
      </c>
      <c r="H32" s="72">
        <f t="shared" si="5"/>
        <v>0</v>
      </c>
      <c r="I32" s="70">
        <f t="shared" si="5"/>
        <v>375750311</v>
      </c>
      <c r="J32" s="7">
        <f t="shared" si="5"/>
        <v>436267624</v>
      </c>
      <c r="K32" s="71">
        <f t="shared" si="5"/>
        <v>458119392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945687927</v>
      </c>
      <c r="C35" s="6">
        <v>139797138</v>
      </c>
      <c r="D35" s="23">
        <v>208204173</v>
      </c>
      <c r="E35" s="24">
        <v>-446788464</v>
      </c>
      <c r="F35" s="6">
        <v>770484326</v>
      </c>
      <c r="G35" s="25">
        <v>770484326</v>
      </c>
      <c r="H35" s="26">
        <v>4781375</v>
      </c>
      <c r="I35" s="24">
        <v>856609976</v>
      </c>
      <c r="J35" s="6">
        <v>892901980</v>
      </c>
      <c r="K35" s="25">
        <v>929805583</v>
      </c>
    </row>
    <row r="36" spans="1:11" ht="13.5">
      <c r="A36" s="22" t="s">
        <v>40</v>
      </c>
      <c r="B36" s="6">
        <v>4889276268</v>
      </c>
      <c r="C36" s="6">
        <v>-97131531</v>
      </c>
      <c r="D36" s="23">
        <v>309574378</v>
      </c>
      <c r="E36" s="24">
        <v>558276528</v>
      </c>
      <c r="F36" s="6">
        <v>6066672920</v>
      </c>
      <c r="G36" s="25">
        <v>6066672920</v>
      </c>
      <c r="H36" s="26">
        <v>257021499</v>
      </c>
      <c r="I36" s="24">
        <v>6147669013</v>
      </c>
      <c r="J36" s="6">
        <v>6369055824</v>
      </c>
      <c r="K36" s="25">
        <v>6602624765</v>
      </c>
    </row>
    <row r="37" spans="1:11" ht="13.5">
      <c r="A37" s="22" t="s">
        <v>41</v>
      </c>
      <c r="B37" s="6">
        <v>432641702</v>
      </c>
      <c r="C37" s="6">
        <v>602530538</v>
      </c>
      <c r="D37" s="23">
        <v>244228069</v>
      </c>
      <c r="E37" s="24">
        <v>0</v>
      </c>
      <c r="F37" s="6">
        <v>783551754</v>
      </c>
      <c r="G37" s="25">
        <v>783551754</v>
      </c>
      <c r="H37" s="26">
        <v>-55165753</v>
      </c>
      <c r="I37" s="24">
        <v>435059856</v>
      </c>
      <c r="J37" s="6">
        <v>407147899</v>
      </c>
      <c r="K37" s="25">
        <v>402289624</v>
      </c>
    </row>
    <row r="38" spans="1:11" ht="13.5">
      <c r="A38" s="22" t="s">
        <v>42</v>
      </c>
      <c r="B38" s="6">
        <v>471694122</v>
      </c>
      <c r="C38" s="6">
        <v>-16324468</v>
      </c>
      <c r="D38" s="23">
        <v>147439016</v>
      </c>
      <c r="E38" s="24">
        <v>0</v>
      </c>
      <c r="F38" s="6">
        <v>599007674</v>
      </c>
      <c r="G38" s="25">
        <v>599007674</v>
      </c>
      <c r="H38" s="26">
        <v>0</v>
      </c>
      <c r="I38" s="24">
        <v>849515323</v>
      </c>
      <c r="J38" s="6">
        <v>951445497</v>
      </c>
      <c r="K38" s="25">
        <v>1113430430</v>
      </c>
    </row>
    <row r="39" spans="1:11" ht="13.5">
      <c r="A39" s="22" t="s">
        <v>43</v>
      </c>
      <c r="B39" s="6">
        <v>4930628371</v>
      </c>
      <c r="C39" s="6">
        <v>14191768</v>
      </c>
      <c r="D39" s="23">
        <v>2529496</v>
      </c>
      <c r="E39" s="24">
        <v>0</v>
      </c>
      <c r="F39" s="6">
        <v>5287153581</v>
      </c>
      <c r="G39" s="25">
        <v>5287153581</v>
      </c>
      <c r="H39" s="26">
        <v>-3025582</v>
      </c>
      <c r="I39" s="24">
        <v>5594007332</v>
      </c>
      <c r="J39" s="6">
        <v>5791434450</v>
      </c>
      <c r="K39" s="25">
        <v>5885179939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434751503</v>
      </c>
      <c r="C42" s="6">
        <v>0</v>
      </c>
      <c r="D42" s="23">
        <v>42673</v>
      </c>
      <c r="E42" s="24">
        <v>1678656685</v>
      </c>
      <c r="F42" s="6">
        <v>1798717622</v>
      </c>
      <c r="G42" s="25">
        <v>1798717622</v>
      </c>
      <c r="H42" s="26">
        <v>-1729296</v>
      </c>
      <c r="I42" s="24">
        <v>2666983528</v>
      </c>
      <c r="J42" s="6">
        <v>2829408833</v>
      </c>
      <c r="K42" s="25">
        <v>3028825516</v>
      </c>
    </row>
    <row r="43" spans="1:11" ht="13.5">
      <c r="A43" s="22" t="s">
        <v>46</v>
      </c>
      <c r="B43" s="6">
        <v>-504542324</v>
      </c>
      <c r="C43" s="6">
        <v>8235824</v>
      </c>
      <c r="D43" s="23">
        <v>-1896562</v>
      </c>
      <c r="E43" s="24">
        <v>-558312463</v>
      </c>
      <c r="F43" s="6">
        <v>-571935274</v>
      </c>
      <c r="G43" s="25">
        <v>-571935274</v>
      </c>
      <c r="H43" s="26">
        <v>-30726</v>
      </c>
      <c r="I43" s="24">
        <v>-38489728</v>
      </c>
      <c r="J43" s="6">
        <v>-12977800</v>
      </c>
      <c r="K43" s="25">
        <v>-1700000</v>
      </c>
    </row>
    <row r="44" spans="1:11" ht="13.5">
      <c r="A44" s="22" t="s">
        <v>47</v>
      </c>
      <c r="B44" s="6">
        <v>-11908295</v>
      </c>
      <c r="C44" s="6">
        <v>-8163</v>
      </c>
      <c r="D44" s="23">
        <v>16267544</v>
      </c>
      <c r="E44" s="24">
        <v>-1757392</v>
      </c>
      <c r="F44" s="6">
        <v>18640951</v>
      </c>
      <c r="G44" s="25">
        <v>18640951</v>
      </c>
      <c r="H44" s="26">
        <v>24675669</v>
      </c>
      <c r="I44" s="24">
        <v>-146512494</v>
      </c>
      <c r="J44" s="6">
        <v>-156509589</v>
      </c>
      <c r="K44" s="25">
        <v>-234154022</v>
      </c>
    </row>
    <row r="45" spans="1:11" ht="13.5">
      <c r="A45" s="33" t="s">
        <v>48</v>
      </c>
      <c r="B45" s="7">
        <v>46317037</v>
      </c>
      <c r="C45" s="7">
        <v>8131517</v>
      </c>
      <c r="D45" s="69">
        <v>14413655</v>
      </c>
      <c r="E45" s="70">
        <v>1118586830</v>
      </c>
      <c r="F45" s="7">
        <v>1810680057</v>
      </c>
      <c r="G45" s="71">
        <v>1810680057</v>
      </c>
      <c r="H45" s="72">
        <v>24135498</v>
      </c>
      <c r="I45" s="70">
        <v>2116787070</v>
      </c>
      <c r="J45" s="7">
        <v>2303876537</v>
      </c>
      <c r="K45" s="71">
        <v>2359175355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621735372</v>
      </c>
      <c r="C48" s="6">
        <v>-2998548</v>
      </c>
      <c r="D48" s="23">
        <v>38569395</v>
      </c>
      <c r="E48" s="24">
        <v>-410718092</v>
      </c>
      <c r="F48" s="6">
        <v>79011726</v>
      </c>
      <c r="G48" s="25">
        <v>79011726</v>
      </c>
      <c r="H48" s="26">
        <v>-152774591</v>
      </c>
      <c r="I48" s="24">
        <v>408828956</v>
      </c>
      <c r="J48" s="6">
        <v>404185763</v>
      </c>
      <c r="K48" s="25">
        <v>399071413</v>
      </c>
    </row>
    <row r="49" spans="1:11" ht="13.5">
      <c r="A49" s="22" t="s">
        <v>51</v>
      </c>
      <c r="B49" s="6">
        <f>+B75</f>
        <v>108855629.9264001</v>
      </c>
      <c r="C49" s="6">
        <f aca="true" t="shared" si="6" ref="C49:K49">+C75</f>
        <v>824978744</v>
      </c>
      <c r="D49" s="23">
        <f t="shared" si="6"/>
        <v>510600503.66039324</v>
      </c>
      <c r="E49" s="24">
        <f t="shared" si="6"/>
        <v>382209112.1113885</v>
      </c>
      <c r="F49" s="6">
        <f t="shared" si="6"/>
        <v>388488382.67204785</v>
      </c>
      <c r="G49" s="25">
        <f t="shared" si="6"/>
        <v>388488382.67204785</v>
      </c>
      <c r="H49" s="26">
        <f t="shared" si="6"/>
        <v>163321834.6732084</v>
      </c>
      <c r="I49" s="24">
        <f t="shared" si="6"/>
        <v>314021191.26126236</v>
      </c>
      <c r="J49" s="6">
        <f t="shared" si="6"/>
        <v>254167217.03766504</v>
      </c>
      <c r="K49" s="25">
        <f t="shared" si="6"/>
        <v>240831068.88927448</v>
      </c>
    </row>
    <row r="50" spans="1:11" ht="13.5">
      <c r="A50" s="33" t="s">
        <v>52</v>
      </c>
      <c r="B50" s="7">
        <f>+B48-B49</f>
        <v>512879742.07359993</v>
      </c>
      <c r="C50" s="7">
        <f aca="true" t="shared" si="7" ref="C50:K50">+C48-C49</f>
        <v>-827977292</v>
      </c>
      <c r="D50" s="69">
        <f t="shared" si="7"/>
        <v>-472031108.66039324</v>
      </c>
      <c r="E50" s="70">
        <f t="shared" si="7"/>
        <v>-792927204.1113884</v>
      </c>
      <c r="F50" s="7">
        <f t="shared" si="7"/>
        <v>-309476656.67204785</v>
      </c>
      <c r="G50" s="71">
        <f t="shared" si="7"/>
        <v>-309476656.67204785</v>
      </c>
      <c r="H50" s="72">
        <f t="shared" si="7"/>
        <v>-316096425.67320836</v>
      </c>
      <c r="I50" s="70">
        <f t="shared" si="7"/>
        <v>94807764.73873764</v>
      </c>
      <c r="J50" s="7">
        <f t="shared" si="7"/>
        <v>150018545.96233496</v>
      </c>
      <c r="K50" s="71">
        <f t="shared" si="7"/>
        <v>158240344.11072552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4885763314</v>
      </c>
      <c r="C53" s="6">
        <v>-97131531</v>
      </c>
      <c r="D53" s="23">
        <v>309610313</v>
      </c>
      <c r="E53" s="24">
        <v>558276528</v>
      </c>
      <c r="F53" s="6">
        <v>6069374403</v>
      </c>
      <c r="G53" s="25">
        <v>6069374403</v>
      </c>
      <c r="H53" s="26">
        <v>257052225</v>
      </c>
      <c r="I53" s="24">
        <v>6143792533</v>
      </c>
      <c r="J53" s="6">
        <v>6365179344</v>
      </c>
      <c r="K53" s="25">
        <v>6598748285</v>
      </c>
    </row>
    <row r="54" spans="1:11" ht="13.5">
      <c r="A54" s="22" t="s">
        <v>55</v>
      </c>
      <c r="B54" s="6">
        <v>149558932</v>
      </c>
      <c r="C54" s="6">
        <v>0</v>
      </c>
      <c r="D54" s="23">
        <v>174983884</v>
      </c>
      <c r="E54" s="24">
        <v>197184224</v>
      </c>
      <c r="F54" s="6">
        <v>197184223</v>
      </c>
      <c r="G54" s="25">
        <v>197184223</v>
      </c>
      <c r="H54" s="26">
        <v>96316344</v>
      </c>
      <c r="I54" s="24">
        <v>205627580</v>
      </c>
      <c r="J54" s="6">
        <v>214880813</v>
      </c>
      <c r="K54" s="25">
        <v>224550451</v>
      </c>
    </row>
    <row r="55" spans="1:11" ht="13.5">
      <c r="A55" s="22" t="s">
        <v>56</v>
      </c>
      <c r="B55" s="6">
        <v>963665</v>
      </c>
      <c r="C55" s="6">
        <v>45329128</v>
      </c>
      <c r="D55" s="23">
        <v>200293466</v>
      </c>
      <c r="E55" s="24">
        <v>192073324</v>
      </c>
      <c r="F55" s="6">
        <v>160886232</v>
      </c>
      <c r="G55" s="25">
        <v>160886232</v>
      </c>
      <c r="H55" s="26">
        <v>110423255</v>
      </c>
      <c r="I55" s="24">
        <v>159405000</v>
      </c>
      <c r="J55" s="6">
        <v>175456258</v>
      </c>
      <c r="K55" s="25">
        <v>161349106</v>
      </c>
    </row>
    <row r="56" spans="1:11" ht="13.5">
      <c r="A56" s="22" t="s">
        <v>57</v>
      </c>
      <c r="B56" s="6">
        <v>58259672</v>
      </c>
      <c r="C56" s="6">
        <v>1855691</v>
      </c>
      <c r="D56" s="23">
        <v>7399944</v>
      </c>
      <c r="E56" s="24">
        <v>108195742</v>
      </c>
      <c r="F56" s="6">
        <v>74217826</v>
      </c>
      <c r="G56" s="25">
        <v>74217826</v>
      </c>
      <c r="H56" s="26">
        <v>40988659</v>
      </c>
      <c r="I56" s="24">
        <v>90823292</v>
      </c>
      <c r="J56" s="6">
        <v>95172481</v>
      </c>
      <c r="K56" s="25">
        <v>99469013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35277705</v>
      </c>
      <c r="C59" s="6">
        <v>85750735</v>
      </c>
      <c r="D59" s="23">
        <v>96807708</v>
      </c>
      <c r="E59" s="24">
        <v>106071879</v>
      </c>
      <c r="F59" s="6">
        <v>106071879</v>
      </c>
      <c r="G59" s="25">
        <v>106071879</v>
      </c>
      <c r="H59" s="26">
        <v>106071879</v>
      </c>
      <c r="I59" s="24">
        <v>106071879</v>
      </c>
      <c r="J59" s="6">
        <v>117215367</v>
      </c>
      <c r="K59" s="25">
        <v>117215367</v>
      </c>
    </row>
    <row r="60" spans="1:11" ht="13.5">
      <c r="A60" s="90" t="s">
        <v>60</v>
      </c>
      <c r="B60" s="6">
        <v>10040</v>
      </c>
      <c r="C60" s="6">
        <v>61224680</v>
      </c>
      <c r="D60" s="23">
        <v>66772536</v>
      </c>
      <c r="E60" s="24">
        <v>92785037</v>
      </c>
      <c r="F60" s="6">
        <v>92785037</v>
      </c>
      <c r="G60" s="25">
        <v>92785037</v>
      </c>
      <c r="H60" s="26">
        <v>92785037</v>
      </c>
      <c r="I60" s="24">
        <v>94810984</v>
      </c>
      <c r="J60" s="6">
        <v>94810984</v>
      </c>
      <c r="K60" s="25">
        <v>94810984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1597</v>
      </c>
      <c r="C62" s="98">
        <v>1677</v>
      </c>
      <c r="D62" s="99">
        <v>1527</v>
      </c>
      <c r="E62" s="97">
        <v>1527</v>
      </c>
      <c r="F62" s="98">
        <v>1527</v>
      </c>
      <c r="G62" s="99">
        <v>1527</v>
      </c>
      <c r="H62" s="100">
        <v>1527</v>
      </c>
      <c r="I62" s="97">
        <v>1377</v>
      </c>
      <c r="J62" s="98">
        <v>1227</v>
      </c>
      <c r="K62" s="99">
        <v>1227</v>
      </c>
    </row>
    <row r="63" spans="1:11" ht="13.5">
      <c r="A63" s="96" t="s">
        <v>63</v>
      </c>
      <c r="B63" s="97">
        <v>1788</v>
      </c>
      <c r="C63" s="98">
        <v>1877</v>
      </c>
      <c r="D63" s="99">
        <v>1400</v>
      </c>
      <c r="E63" s="97">
        <v>48015</v>
      </c>
      <c r="F63" s="98">
        <v>48015</v>
      </c>
      <c r="G63" s="99">
        <v>48015</v>
      </c>
      <c r="H63" s="100">
        <v>48015</v>
      </c>
      <c r="I63" s="97">
        <v>1150</v>
      </c>
      <c r="J63" s="98">
        <v>950</v>
      </c>
      <c r="K63" s="99">
        <v>950</v>
      </c>
    </row>
    <row r="64" spans="1:11" ht="13.5">
      <c r="A64" s="96" t="s">
        <v>64</v>
      </c>
      <c r="B64" s="97">
        <v>2559</v>
      </c>
      <c r="C64" s="98">
        <v>2687</v>
      </c>
      <c r="D64" s="99">
        <v>2353</v>
      </c>
      <c r="E64" s="97">
        <v>2353</v>
      </c>
      <c r="F64" s="98">
        <v>2353</v>
      </c>
      <c r="G64" s="99">
        <v>2353</v>
      </c>
      <c r="H64" s="100">
        <v>2353</v>
      </c>
      <c r="I64" s="97">
        <v>2103</v>
      </c>
      <c r="J64" s="98">
        <v>1853</v>
      </c>
      <c r="K64" s="99">
        <v>1853</v>
      </c>
    </row>
    <row r="65" spans="1:11" ht="13.5">
      <c r="A65" s="96" t="s">
        <v>65</v>
      </c>
      <c r="B65" s="97">
        <v>5398</v>
      </c>
      <c r="C65" s="98">
        <v>4862</v>
      </c>
      <c r="D65" s="99">
        <v>4528</v>
      </c>
      <c r="E65" s="97">
        <v>4528</v>
      </c>
      <c r="F65" s="98">
        <v>4528</v>
      </c>
      <c r="G65" s="99">
        <v>4528</v>
      </c>
      <c r="H65" s="100">
        <v>4528</v>
      </c>
      <c r="I65" s="97">
        <v>4278</v>
      </c>
      <c r="J65" s="98">
        <v>4028</v>
      </c>
      <c r="K65" s="99">
        <v>4028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0.8697050186854041</v>
      </c>
      <c r="C70" s="5">
        <f aca="true" t="shared" si="8" ref="C70:K70">IF(ISERROR(C71/C72),0,(C71/C72))</f>
        <v>0</v>
      </c>
      <c r="D70" s="5">
        <f t="shared" si="8"/>
        <v>3.239798922012388E-05</v>
      </c>
      <c r="E70" s="5">
        <f t="shared" si="8"/>
        <v>1.0421378551734508</v>
      </c>
      <c r="F70" s="5">
        <f t="shared" si="8"/>
        <v>1.0389882090632379</v>
      </c>
      <c r="G70" s="5">
        <f t="shared" si="8"/>
        <v>1.0389882090632379</v>
      </c>
      <c r="H70" s="5">
        <f t="shared" si="8"/>
        <v>0.0002701780267467517</v>
      </c>
      <c r="I70" s="5">
        <f t="shared" si="8"/>
        <v>0.5352802801706668</v>
      </c>
      <c r="J70" s="5">
        <f t="shared" si="8"/>
        <v>0.5389560404147674</v>
      </c>
      <c r="K70" s="5">
        <f t="shared" si="8"/>
        <v>0.5394948818887236</v>
      </c>
    </row>
    <row r="71" spans="1:11" ht="12.75" hidden="1">
      <c r="A71" s="2" t="s">
        <v>100</v>
      </c>
      <c r="B71" s="2">
        <f>+B83</f>
        <v>1081219637</v>
      </c>
      <c r="C71" s="2">
        <f aca="true" t="shared" si="9" ref="C71:K71">+C83</f>
        <v>0</v>
      </c>
      <c r="D71" s="2">
        <f t="shared" si="9"/>
        <v>42673</v>
      </c>
      <c r="E71" s="2">
        <f t="shared" si="9"/>
        <v>1616199797</v>
      </c>
      <c r="F71" s="2">
        <f t="shared" si="9"/>
        <v>1508119168</v>
      </c>
      <c r="G71" s="2">
        <f t="shared" si="9"/>
        <v>1508119168</v>
      </c>
      <c r="H71" s="2">
        <f t="shared" si="9"/>
        <v>369253</v>
      </c>
      <c r="I71" s="2">
        <f t="shared" si="9"/>
        <v>893935237</v>
      </c>
      <c r="J71" s="2">
        <f t="shared" si="9"/>
        <v>967510008</v>
      </c>
      <c r="K71" s="2">
        <f t="shared" si="9"/>
        <v>1041424897</v>
      </c>
    </row>
    <row r="72" spans="1:11" ht="12.75" hidden="1">
      <c r="A72" s="2" t="s">
        <v>101</v>
      </c>
      <c r="B72" s="2">
        <f>+B77</f>
        <v>1243202711</v>
      </c>
      <c r="C72" s="2">
        <f aca="true" t="shared" si="10" ref="C72:K72">+C77</f>
        <v>117757644</v>
      </c>
      <c r="D72" s="2">
        <f t="shared" si="10"/>
        <v>1317149645</v>
      </c>
      <c r="E72" s="2">
        <f t="shared" si="10"/>
        <v>1550850292</v>
      </c>
      <c r="F72" s="2">
        <f t="shared" si="10"/>
        <v>1451526740</v>
      </c>
      <c r="G72" s="2">
        <f t="shared" si="10"/>
        <v>1451526740</v>
      </c>
      <c r="H72" s="2">
        <f t="shared" si="10"/>
        <v>1366702557</v>
      </c>
      <c r="I72" s="2">
        <f t="shared" si="10"/>
        <v>1670032075</v>
      </c>
      <c r="J72" s="2">
        <f t="shared" si="10"/>
        <v>1795155700</v>
      </c>
      <c r="K72" s="2">
        <f t="shared" si="10"/>
        <v>1930370300</v>
      </c>
    </row>
    <row r="73" spans="1:11" ht="12.75" hidden="1">
      <c r="A73" s="2" t="s">
        <v>102</v>
      </c>
      <c r="B73" s="2">
        <f>+B74</f>
        <v>-84566731.66666667</v>
      </c>
      <c r="C73" s="2">
        <f aca="true" t="shared" si="11" ref="C73:K73">+(C78+C80+C81+C82)-(B78+B80+B81+B82)</f>
        <v>-148894309</v>
      </c>
      <c r="D73" s="2">
        <f t="shared" si="11"/>
        <v>20999476</v>
      </c>
      <c r="E73" s="2">
        <f t="shared" si="11"/>
        <v>-195072203</v>
      </c>
      <c r="F73" s="2">
        <f>+(F78+F80+F81+F82)-(D78+D80+D81+D82)</f>
        <v>477461344</v>
      </c>
      <c r="G73" s="2">
        <f>+(G78+G80+G81+G82)-(D78+D80+D81+D82)</f>
        <v>477461344</v>
      </c>
      <c r="H73" s="2">
        <f>+(H78+H80+H81+H82)-(D78+D80+D81+D82)</f>
        <v>-3081206</v>
      </c>
      <c r="I73" s="2">
        <f>+(I78+I80+I81+I82)-(E78+E80+E81+E82)</f>
        <v>437892372</v>
      </c>
      <c r="J73" s="2">
        <f t="shared" si="11"/>
        <v>45935197</v>
      </c>
      <c r="K73" s="2">
        <f t="shared" si="11"/>
        <v>47017953</v>
      </c>
    </row>
    <row r="74" spans="1:11" ht="12.75" hidden="1">
      <c r="A74" s="2" t="s">
        <v>103</v>
      </c>
      <c r="B74" s="2">
        <f>+TREND(C74:E74)</f>
        <v>-84566731.66666667</v>
      </c>
      <c r="C74" s="2">
        <f>+C73</f>
        <v>-148894309</v>
      </c>
      <c r="D74" s="2">
        <f aca="true" t="shared" si="12" ref="D74:K74">+D73</f>
        <v>20999476</v>
      </c>
      <c r="E74" s="2">
        <f t="shared" si="12"/>
        <v>-195072203</v>
      </c>
      <c r="F74" s="2">
        <f t="shared" si="12"/>
        <v>477461344</v>
      </c>
      <c r="G74" s="2">
        <f t="shared" si="12"/>
        <v>477461344</v>
      </c>
      <c r="H74" s="2">
        <f t="shared" si="12"/>
        <v>-3081206</v>
      </c>
      <c r="I74" s="2">
        <f t="shared" si="12"/>
        <v>437892372</v>
      </c>
      <c r="J74" s="2">
        <f t="shared" si="12"/>
        <v>45935197</v>
      </c>
      <c r="K74" s="2">
        <f t="shared" si="12"/>
        <v>47017953</v>
      </c>
    </row>
    <row r="75" spans="1:11" ht="12.75" hidden="1">
      <c r="A75" s="2" t="s">
        <v>104</v>
      </c>
      <c r="B75" s="2">
        <f>+B84-(((B80+B81+B78)*B70)-B79)</f>
        <v>108855629.9264001</v>
      </c>
      <c r="C75" s="2">
        <f aca="true" t="shared" si="13" ref="C75:K75">+C84-(((C80+C81+C78)*C70)-C79)</f>
        <v>824978744</v>
      </c>
      <c r="D75" s="2">
        <f t="shared" si="13"/>
        <v>510600503.66039324</v>
      </c>
      <c r="E75" s="2">
        <f t="shared" si="13"/>
        <v>382209112.1113885</v>
      </c>
      <c r="F75" s="2">
        <f t="shared" si="13"/>
        <v>388488382.67204785</v>
      </c>
      <c r="G75" s="2">
        <f t="shared" si="13"/>
        <v>388488382.67204785</v>
      </c>
      <c r="H75" s="2">
        <f t="shared" si="13"/>
        <v>163321834.6732084</v>
      </c>
      <c r="I75" s="2">
        <f t="shared" si="13"/>
        <v>314021191.26126236</v>
      </c>
      <c r="J75" s="2">
        <f t="shared" si="13"/>
        <v>254167217.03766504</v>
      </c>
      <c r="K75" s="2">
        <f t="shared" si="13"/>
        <v>240831068.88927448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1243202711</v>
      </c>
      <c r="C77" s="3">
        <v>117757644</v>
      </c>
      <c r="D77" s="3">
        <v>1317149645</v>
      </c>
      <c r="E77" s="3">
        <v>1550850292</v>
      </c>
      <c r="F77" s="3">
        <v>1451526740</v>
      </c>
      <c r="G77" s="3">
        <v>1451526740</v>
      </c>
      <c r="H77" s="3">
        <v>1366702557</v>
      </c>
      <c r="I77" s="3">
        <v>1670032075</v>
      </c>
      <c r="J77" s="3">
        <v>1795155700</v>
      </c>
      <c r="K77" s="3">
        <v>1930370300</v>
      </c>
    </row>
    <row r="78" spans="1:11" ht="12.75" hidden="1">
      <c r="A78" s="1" t="s">
        <v>67</v>
      </c>
      <c r="B78" s="3">
        <v>3512953</v>
      </c>
      <c r="C78" s="3">
        <v>0</v>
      </c>
      <c r="D78" s="3">
        <v>-35935</v>
      </c>
      <c r="E78" s="3">
        <v>0</v>
      </c>
      <c r="F78" s="3">
        <v>-2701483</v>
      </c>
      <c r="G78" s="3">
        <v>-2701483</v>
      </c>
      <c r="H78" s="3">
        <v>-30726</v>
      </c>
      <c r="I78" s="3">
        <v>3876480</v>
      </c>
      <c r="J78" s="3">
        <v>3876480</v>
      </c>
      <c r="K78" s="3">
        <v>3876480</v>
      </c>
    </row>
    <row r="79" spans="1:11" ht="12.75" hidden="1">
      <c r="A79" s="1" t="s">
        <v>68</v>
      </c>
      <c r="B79" s="3">
        <v>356526061</v>
      </c>
      <c r="C79" s="3">
        <v>584598977</v>
      </c>
      <c r="D79" s="3">
        <v>232176058</v>
      </c>
      <c r="E79" s="3">
        <v>0</v>
      </c>
      <c r="F79" s="3">
        <v>689796525</v>
      </c>
      <c r="G79" s="3">
        <v>689796525</v>
      </c>
      <c r="H79" s="3">
        <v>-27469269</v>
      </c>
      <c r="I79" s="3">
        <v>329111473</v>
      </c>
      <c r="J79" s="3">
        <v>290975473</v>
      </c>
      <c r="K79" s="3">
        <v>275167473</v>
      </c>
    </row>
    <row r="80" spans="1:11" ht="12.75" hidden="1">
      <c r="A80" s="1" t="s">
        <v>69</v>
      </c>
      <c r="B80" s="3">
        <v>233341933</v>
      </c>
      <c r="C80" s="3">
        <v>87760266</v>
      </c>
      <c r="D80" s="3">
        <v>-8166643</v>
      </c>
      <c r="E80" s="3">
        <v>-36070372</v>
      </c>
      <c r="F80" s="3">
        <v>259588792</v>
      </c>
      <c r="G80" s="3">
        <v>259588792</v>
      </c>
      <c r="H80" s="3">
        <v>30882356</v>
      </c>
      <c r="I80" s="3">
        <v>188886149</v>
      </c>
      <c r="J80" s="3">
        <v>229821346</v>
      </c>
      <c r="K80" s="3">
        <v>271839299</v>
      </c>
    </row>
    <row r="81" spans="1:11" ht="12.75" hidden="1">
      <c r="A81" s="1" t="s">
        <v>70</v>
      </c>
      <c r="B81" s="3">
        <v>47920326</v>
      </c>
      <c r="C81" s="3">
        <v>50234755</v>
      </c>
      <c r="D81" s="3">
        <v>167204409</v>
      </c>
      <c r="E81" s="3">
        <v>0</v>
      </c>
      <c r="F81" s="3">
        <v>379575866</v>
      </c>
      <c r="G81" s="3">
        <v>379575866</v>
      </c>
      <c r="H81" s="3">
        <v>125068995</v>
      </c>
      <c r="I81" s="3">
        <v>209059371</v>
      </c>
      <c r="J81" s="3">
        <v>214059371</v>
      </c>
      <c r="K81" s="3">
        <v>219059371</v>
      </c>
    </row>
    <row r="82" spans="1:11" ht="12.75" hidden="1">
      <c r="A82" s="1" t="s">
        <v>71</v>
      </c>
      <c r="B82" s="3">
        <v>2121452</v>
      </c>
      <c r="C82" s="3">
        <v>7334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1081219637</v>
      </c>
      <c r="C83" s="3">
        <v>0</v>
      </c>
      <c r="D83" s="3">
        <v>42673</v>
      </c>
      <c r="E83" s="3">
        <v>1616199797</v>
      </c>
      <c r="F83" s="3">
        <v>1508119168</v>
      </c>
      <c r="G83" s="3">
        <v>1508119168</v>
      </c>
      <c r="H83" s="3">
        <v>369253</v>
      </c>
      <c r="I83" s="3">
        <v>893935237</v>
      </c>
      <c r="J83" s="3">
        <v>967510008</v>
      </c>
      <c r="K83" s="3">
        <v>1041424897</v>
      </c>
    </row>
    <row r="84" spans="1:11" ht="12.75" hidden="1">
      <c r="A84" s="1" t="s">
        <v>73</v>
      </c>
      <c r="B84" s="3">
        <v>0</v>
      </c>
      <c r="C84" s="3">
        <v>240379767</v>
      </c>
      <c r="D84" s="3">
        <v>278429597</v>
      </c>
      <c r="E84" s="3">
        <v>344618812</v>
      </c>
      <c r="F84" s="3">
        <v>359969592</v>
      </c>
      <c r="G84" s="3">
        <v>359969592</v>
      </c>
      <c r="H84" s="3">
        <v>190833230</v>
      </c>
      <c r="I84" s="3">
        <v>199997111</v>
      </c>
      <c r="J84" s="3">
        <v>204513190</v>
      </c>
      <c r="K84" s="3">
        <v>232592257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279795592</v>
      </c>
      <c r="C5" s="6">
        <v>299211630</v>
      </c>
      <c r="D5" s="23">
        <v>376085167</v>
      </c>
      <c r="E5" s="24">
        <v>311695687</v>
      </c>
      <c r="F5" s="6">
        <v>376695687</v>
      </c>
      <c r="G5" s="25">
        <v>376695687</v>
      </c>
      <c r="H5" s="26">
        <v>403601348</v>
      </c>
      <c r="I5" s="24">
        <v>399297428</v>
      </c>
      <c r="J5" s="6">
        <v>417665110</v>
      </c>
      <c r="K5" s="25">
        <v>436877705</v>
      </c>
    </row>
    <row r="6" spans="1:11" ht="13.5">
      <c r="A6" s="22" t="s">
        <v>19</v>
      </c>
      <c r="B6" s="6">
        <v>1055961258</v>
      </c>
      <c r="C6" s="6">
        <v>1112361475</v>
      </c>
      <c r="D6" s="23">
        <v>1127255011</v>
      </c>
      <c r="E6" s="24">
        <v>1364070546</v>
      </c>
      <c r="F6" s="6">
        <v>1351070546</v>
      </c>
      <c r="G6" s="25">
        <v>1351070546</v>
      </c>
      <c r="H6" s="26">
        <v>1297438249</v>
      </c>
      <c r="I6" s="24">
        <v>1433744076</v>
      </c>
      <c r="J6" s="6">
        <v>1512124339</v>
      </c>
      <c r="K6" s="25">
        <v>1617164311</v>
      </c>
    </row>
    <row r="7" spans="1:11" ht="13.5">
      <c r="A7" s="22" t="s">
        <v>20</v>
      </c>
      <c r="B7" s="6">
        <v>2207220</v>
      </c>
      <c r="C7" s="6">
        <v>1516387</v>
      </c>
      <c r="D7" s="23">
        <v>1118760</v>
      </c>
      <c r="E7" s="24">
        <v>3857634</v>
      </c>
      <c r="F7" s="6">
        <v>3857634</v>
      </c>
      <c r="G7" s="25">
        <v>3857634</v>
      </c>
      <c r="H7" s="26">
        <v>1936353</v>
      </c>
      <c r="I7" s="24">
        <v>4089092</v>
      </c>
      <c r="J7" s="6">
        <v>4277190</v>
      </c>
      <c r="K7" s="25">
        <v>4473941</v>
      </c>
    </row>
    <row r="8" spans="1:11" ht="13.5">
      <c r="A8" s="22" t="s">
        <v>21</v>
      </c>
      <c r="B8" s="6">
        <v>391991800</v>
      </c>
      <c r="C8" s="6">
        <v>398240175</v>
      </c>
      <c r="D8" s="23">
        <v>462252000</v>
      </c>
      <c r="E8" s="24">
        <v>513333000</v>
      </c>
      <c r="F8" s="6">
        <v>513333000</v>
      </c>
      <c r="G8" s="25">
        <v>513333000</v>
      </c>
      <c r="H8" s="26">
        <v>494988000</v>
      </c>
      <c r="I8" s="24">
        <v>548702000</v>
      </c>
      <c r="J8" s="6">
        <v>590852000</v>
      </c>
      <c r="K8" s="25">
        <v>632993000</v>
      </c>
    </row>
    <row r="9" spans="1:11" ht="13.5">
      <c r="A9" s="22" t="s">
        <v>22</v>
      </c>
      <c r="B9" s="6">
        <v>203751738</v>
      </c>
      <c r="C9" s="6">
        <v>221229577</v>
      </c>
      <c r="D9" s="23">
        <v>282186833</v>
      </c>
      <c r="E9" s="24">
        <v>478846518</v>
      </c>
      <c r="F9" s="6">
        <v>538846518</v>
      </c>
      <c r="G9" s="25">
        <v>538846518</v>
      </c>
      <c r="H9" s="26">
        <v>287489006</v>
      </c>
      <c r="I9" s="24">
        <v>572629497</v>
      </c>
      <c r="J9" s="6">
        <v>715717319</v>
      </c>
      <c r="K9" s="25">
        <v>530267184</v>
      </c>
    </row>
    <row r="10" spans="1:11" ht="25.5">
      <c r="A10" s="27" t="s">
        <v>94</v>
      </c>
      <c r="B10" s="28">
        <f>SUM(B5:B9)</f>
        <v>1933707608</v>
      </c>
      <c r="C10" s="29">
        <f aca="true" t="shared" si="0" ref="C10:K10">SUM(C5:C9)</f>
        <v>2032559244</v>
      </c>
      <c r="D10" s="30">
        <f t="shared" si="0"/>
        <v>2248897771</v>
      </c>
      <c r="E10" s="28">
        <f t="shared" si="0"/>
        <v>2671803385</v>
      </c>
      <c r="F10" s="29">
        <f t="shared" si="0"/>
        <v>2783803385</v>
      </c>
      <c r="G10" s="31">
        <f t="shared" si="0"/>
        <v>2783803385</v>
      </c>
      <c r="H10" s="32">
        <f t="shared" si="0"/>
        <v>2485452956</v>
      </c>
      <c r="I10" s="28">
        <f t="shared" si="0"/>
        <v>2958462093</v>
      </c>
      <c r="J10" s="29">
        <f t="shared" si="0"/>
        <v>3240635958</v>
      </c>
      <c r="K10" s="31">
        <f t="shared" si="0"/>
        <v>3221776141</v>
      </c>
    </row>
    <row r="11" spans="1:11" ht="13.5">
      <c r="A11" s="22" t="s">
        <v>23</v>
      </c>
      <c r="B11" s="6">
        <v>654633722</v>
      </c>
      <c r="C11" s="6">
        <v>663057537</v>
      </c>
      <c r="D11" s="23">
        <v>707492395</v>
      </c>
      <c r="E11" s="24">
        <v>785036022</v>
      </c>
      <c r="F11" s="6">
        <v>785036022</v>
      </c>
      <c r="G11" s="25">
        <v>785036022</v>
      </c>
      <c r="H11" s="26">
        <v>745374062</v>
      </c>
      <c r="I11" s="24">
        <v>836063363</v>
      </c>
      <c r="J11" s="6">
        <v>874522278</v>
      </c>
      <c r="K11" s="25">
        <v>914750303</v>
      </c>
    </row>
    <row r="12" spans="1:11" ht="13.5">
      <c r="A12" s="22" t="s">
        <v>24</v>
      </c>
      <c r="B12" s="6">
        <v>28791000</v>
      </c>
      <c r="C12" s="6">
        <v>29891020</v>
      </c>
      <c r="D12" s="23">
        <v>31770599</v>
      </c>
      <c r="E12" s="24">
        <v>33753672</v>
      </c>
      <c r="F12" s="6">
        <v>33753672</v>
      </c>
      <c r="G12" s="25">
        <v>33753672</v>
      </c>
      <c r="H12" s="26">
        <v>29775341</v>
      </c>
      <c r="I12" s="24">
        <v>35947660</v>
      </c>
      <c r="J12" s="6">
        <v>37601253</v>
      </c>
      <c r="K12" s="25">
        <v>39330911</v>
      </c>
    </row>
    <row r="13" spans="1:11" ht="13.5">
      <c r="A13" s="22" t="s">
        <v>95</v>
      </c>
      <c r="B13" s="6">
        <v>210957232</v>
      </c>
      <c r="C13" s="6">
        <v>227724474</v>
      </c>
      <c r="D13" s="23">
        <v>527149132</v>
      </c>
      <c r="E13" s="24">
        <v>216298126</v>
      </c>
      <c r="F13" s="6">
        <v>116298126</v>
      </c>
      <c r="G13" s="25">
        <v>116298126</v>
      </c>
      <c r="H13" s="26">
        <v>0</v>
      </c>
      <c r="I13" s="24">
        <v>123276014</v>
      </c>
      <c r="J13" s="6">
        <v>160000000</v>
      </c>
      <c r="K13" s="25">
        <v>120000000</v>
      </c>
    </row>
    <row r="14" spans="1:11" ht="13.5">
      <c r="A14" s="22" t="s">
        <v>25</v>
      </c>
      <c r="B14" s="6">
        <v>225560705</v>
      </c>
      <c r="C14" s="6">
        <v>159561395</v>
      </c>
      <c r="D14" s="23">
        <v>280783989</v>
      </c>
      <c r="E14" s="24">
        <v>140825772</v>
      </c>
      <c r="F14" s="6">
        <v>190825772</v>
      </c>
      <c r="G14" s="25">
        <v>190825772</v>
      </c>
      <c r="H14" s="26">
        <v>447822</v>
      </c>
      <c r="I14" s="24">
        <v>202275318</v>
      </c>
      <c r="J14" s="6">
        <v>211557268</v>
      </c>
      <c r="K14" s="25">
        <v>221288902</v>
      </c>
    </row>
    <row r="15" spans="1:11" ht="13.5">
      <c r="A15" s="22" t="s">
        <v>26</v>
      </c>
      <c r="B15" s="6">
        <v>965286488</v>
      </c>
      <c r="C15" s="6">
        <v>960158798</v>
      </c>
      <c r="D15" s="23">
        <v>1118700876</v>
      </c>
      <c r="E15" s="24">
        <v>1161322446</v>
      </c>
      <c r="F15" s="6">
        <v>1043281783</v>
      </c>
      <c r="G15" s="25">
        <v>1043281783</v>
      </c>
      <c r="H15" s="26">
        <v>240567734</v>
      </c>
      <c r="I15" s="24">
        <v>1213516383</v>
      </c>
      <c r="J15" s="6">
        <v>1272055769</v>
      </c>
      <c r="K15" s="25">
        <v>1330570335</v>
      </c>
    </row>
    <row r="16" spans="1:11" ht="13.5">
      <c r="A16" s="22" t="s">
        <v>21</v>
      </c>
      <c r="B16" s="6">
        <v>0</v>
      </c>
      <c r="C16" s="6">
        <v>634825</v>
      </c>
      <c r="D16" s="23">
        <v>0</v>
      </c>
      <c r="E16" s="24">
        <v>2000000</v>
      </c>
      <c r="F16" s="6">
        <v>1200000</v>
      </c>
      <c r="G16" s="25">
        <v>1200000</v>
      </c>
      <c r="H16" s="26">
        <v>1189660</v>
      </c>
      <c r="I16" s="24">
        <v>750000</v>
      </c>
      <c r="J16" s="6">
        <v>750000</v>
      </c>
      <c r="K16" s="25">
        <v>750000</v>
      </c>
    </row>
    <row r="17" spans="1:11" ht="13.5">
      <c r="A17" s="22" t="s">
        <v>27</v>
      </c>
      <c r="B17" s="6">
        <v>869807212</v>
      </c>
      <c r="C17" s="6">
        <v>959440676</v>
      </c>
      <c r="D17" s="23">
        <v>1238558258</v>
      </c>
      <c r="E17" s="24">
        <v>906980475</v>
      </c>
      <c r="F17" s="6">
        <v>983398074</v>
      </c>
      <c r="G17" s="25">
        <v>983398074</v>
      </c>
      <c r="H17" s="26">
        <v>864723375</v>
      </c>
      <c r="I17" s="24">
        <v>546535217</v>
      </c>
      <c r="J17" s="6">
        <v>550068904</v>
      </c>
      <c r="K17" s="25">
        <v>564277916</v>
      </c>
    </row>
    <row r="18" spans="1:11" ht="13.5">
      <c r="A18" s="33" t="s">
        <v>28</v>
      </c>
      <c r="B18" s="34">
        <f>SUM(B11:B17)</f>
        <v>2955036359</v>
      </c>
      <c r="C18" s="35">
        <f aca="true" t="shared" si="1" ref="C18:K18">SUM(C11:C17)</f>
        <v>3000468725</v>
      </c>
      <c r="D18" s="36">
        <f t="shared" si="1"/>
        <v>3904455249</v>
      </c>
      <c r="E18" s="34">
        <f t="shared" si="1"/>
        <v>3246216513</v>
      </c>
      <c r="F18" s="35">
        <f t="shared" si="1"/>
        <v>3153793449</v>
      </c>
      <c r="G18" s="37">
        <f t="shared" si="1"/>
        <v>3153793449</v>
      </c>
      <c r="H18" s="38">
        <f t="shared" si="1"/>
        <v>1882077994</v>
      </c>
      <c r="I18" s="34">
        <f t="shared" si="1"/>
        <v>2958363955</v>
      </c>
      <c r="J18" s="35">
        <f t="shared" si="1"/>
        <v>3106555472</v>
      </c>
      <c r="K18" s="37">
        <f t="shared" si="1"/>
        <v>3190968367</v>
      </c>
    </row>
    <row r="19" spans="1:11" ht="13.5">
      <c r="A19" s="33" t="s">
        <v>29</v>
      </c>
      <c r="B19" s="39">
        <f>+B10-B18</f>
        <v>-1021328751</v>
      </c>
      <c r="C19" s="40">
        <f aca="true" t="shared" si="2" ref="C19:K19">+C10-C18</f>
        <v>-967909481</v>
      </c>
      <c r="D19" s="41">
        <f t="shared" si="2"/>
        <v>-1655557478</v>
      </c>
      <c r="E19" s="39">
        <f t="shared" si="2"/>
        <v>-574413128</v>
      </c>
      <c r="F19" s="40">
        <f t="shared" si="2"/>
        <v>-369990064</v>
      </c>
      <c r="G19" s="42">
        <f t="shared" si="2"/>
        <v>-369990064</v>
      </c>
      <c r="H19" s="43">
        <f t="shared" si="2"/>
        <v>603374962</v>
      </c>
      <c r="I19" s="39">
        <f t="shared" si="2"/>
        <v>98138</v>
      </c>
      <c r="J19" s="40">
        <f t="shared" si="2"/>
        <v>134080486</v>
      </c>
      <c r="K19" s="42">
        <f t="shared" si="2"/>
        <v>30807774</v>
      </c>
    </row>
    <row r="20" spans="1:11" ht="25.5">
      <c r="A20" s="44" t="s">
        <v>30</v>
      </c>
      <c r="B20" s="45">
        <v>113363000</v>
      </c>
      <c r="C20" s="46">
        <v>5694658</v>
      </c>
      <c r="D20" s="47">
        <v>151382785</v>
      </c>
      <c r="E20" s="45">
        <v>170615000</v>
      </c>
      <c r="F20" s="46">
        <v>170615000</v>
      </c>
      <c r="G20" s="48">
        <v>170615000</v>
      </c>
      <c r="H20" s="49">
        <v>170615000</v>
      </c>
      <c r="I20" s="45">
        <v>153247000</v>
      </c>
      <c r="J20" s="46">
        <v>163862000</v>
      </c>
      <c r="K20" s="48">
        <v>174830000</v>
      </c>
    </row>
    <row r="21" spans="1:11" ht="63.75">
      <c r="A21" s="50" t="s">
        <v>96</v>
      </c>
      <c r="B21" s="51">
        <v>-209300121</v>
      </c>
      <c r="C21" s="52">
        <v>136216000</v>
      </c>
      <c r="D21" s="53">
        <v>0</v>
      </c>
      <c r="E21" s="51">
        <v>1000000</v>
      </c>
      <c r="F21" s="52">
        <v>1000000</v>
      </c>
      <c r="G21" s="54">
        <v>1000000</v>
      </c>
      <c r="H21" s="55">
        <v>0</v>
      </c>
      <c r="I21" s="51">
        <v>0</v>
      </c>
      <c r="J21" s="52">
        <v>1108760</v>
      </c>
      <c r="K21" s="54">
        <v>1159763</v>
      </c>
    </row>
    <row r="22" spans="1:11" ht="25.5">
      <c r="A22" s="56" t="s">
        <v>97</v>
      </c>
      <c r="B22" s="57">
        <f>SUM(B19:B21)</f>
        <v>-1117265872</v>
      </c>
      <c r="C22" s="58">
        <f aca="true" t="shared" si="3" ref="C22:K22">SUM(C19:C21)</f>
        <v>-825998823</v>
      </c>
      <c r="D22" s="59">
        <f t="shared" si="3"/>
        <v>-1504174693</v>
      </c>
      <c r="E22" s="57">
        <f t="shared" si="3"/>
        <v>-402798128</v>
      </c>
      <c r="F22" s="58">
        <f t="shared" si="3"/>
        <v>-198375064</v>
      </c>
      <c r="G22" s="60">
        <f t="shared" si="3"/>
        <v>-198375064</v>
      </c>
      <c r="H22" s="61">
        <f t="shared" si="3"/>
        <v>773989962</v>
      </c>
      <c r="I22" s="57">
        <f t="shared" si="3"/>
        <v>153345138</v>
      </c>
      <c r="J22" s="58">
        <f t="shared" si="3"/>
        <v>299051246</v>
      </c>
      <c r="K22" s="60">
        <f t="shared" si="3"/>
        <v>206797537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-1117265872</v>
      </c>
      <c r="C24" s="40">
        <f aca="true" t="shared" si="4" ref="C24:K24">SUM(C22:C23)</f>
        <v>-825998823</v>
      </c>
      <c r="D24" s="41">
        <f t="shared" si="4"/>
        <v>-1504174693</v>
      </c>
      <c r="E24" s="39">
        <f t="shared" si="4"/>
        <v>-402798128</v>
      </c>
      <c r="F24" s="40">
        <f t="shared" si="4"/>
        <v>-198375064</v>
      </c>
      <c r="G24" s="42">
        <f t="shared" si="4"/>
        <v>-198375064</v>
      </c>
      <c r="H24" s="43">
        <f t="shared" si="4"/>
        <v>773989962</v>
      </c>
      <c r="I24" s="39">
        <f t="shared" si="4"/>
        <v>153345138</v>
      </c>
      <c r="J24" s="40">
        <f t="shared" si="4"/>
        <v>299051246</v>
      </c>
      <c r="K24" s="42">
        <f t="shared" si="4"/>
        <v>206797537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157451415</v>
      </c>
      <c r="C27" s="7">
        <v>100681077</v>
      </c>
      <c r="D27" s="69">
        <v>137528796</v>
      </c>
      <c r="E27" s="70">
        <v>220615001</v>
      </c>
      <c r="F27" s="7">
        <v>220615001</v>
      </c>
      <c r="G27" s="71">
        <v>220615001</v>
      </c>
      <c r="H27" s="72">
        <v>110800726</v>
      </c>
      <c r="I27" s="70">
        <v>153247000</v>
      </c>
      <c r="J27" s="7">
        <v>163862000</v>
      </c>
      <c r="K27" s="71">
        <v>174830000</v>
      </c>
    </row>
    <row r="28" spans="1:11" ht="13.5">
      <c r="A28" s="73" t="s">
        <v>34</v>
      </c>
      <c r="B28" s="6">
        <v>113363000</v>
      </c>
      <c r="C28" s="6">
        <v>67502866</v>
      </c>
      <c r="D28" s="23">
        <v>114102171</v>
      </c>
      <c r="E28" s="24">
        <v>111287016</v>
      </c>
      <c r="F28" s="6">
        <v>111320750</v>
      </c>
      <c r="G28" s="25">
        <v>111320750</v>
      </c>
      <c r="H28" s="26">
        <v>0</v>
      </c>
      <c r="I28" s="24">
        <v>153247000</v>
      </c>
      <c r="J28" s="6">
        <v>138862000</v>
      </c>
      <c r="K28" s="25">
        <v>143281650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44088415</v>
      </c>
      <c r="C31" s="6">
        <v>0</v>
      </c>
      <c r="D31" s="23">
        <v>0</v>
      </c>
      <c r="E31" s="24">
        <v>109327985</v>
      </c>
      <c r="F31" s="6">
        <v>109294251</v>
      </c>
      <c r="G31" s="25">
        <v>109294251</v>
      </c>
      <c r="H31" s="26">
        <v>0</v>
      </c>
      <c r="I31" s="24">
        <v>0</v>
      </c>
      <c r="J31" s="6">
        <v>25000000</v>
      </c>
      <c r="K31" s="25">
        <v>31548350</v>
      </c>
    </row>
    <row r="32" spans="1:11" ht="13.5">
      <c r="A32" s="33" t="s">
        <v>37</v>
      </c>
      <c r="B32" s="7">
        <f>SUM(B28:B31)</f>
        <v>157451415</v>
      </c>
      <c r="C32" s="7">
        <f aca="true" t="shared" si="5" ref="C32:K32">SUM(C28:C31)</f>
        <v>67502866</v>
      </c>
      <c r="D32" s="69">
        <f t="shared" si="5"/>
        <v>114102171</v>
      </c>
      <c r="E32" s="70">
        <f t="shared" si="5"/>
        <v>220615001</v>
      </c>
      <c r="F32" s="7">
        <f t="shared" si="5"/>
        <v>220615001</v>
      </c>
      <c r="G32" s="71">
        <f t="shared" si="5"/>
        <v>220615001</v>
      </c>
      <c r="H32" s="72">
        <f t="shared" si="5"/>
        <v>0</v>
      </c>
      <c r="I32" s="70">
        <f t="shared" si="5"/>
        <v>153247000</v>
      </c>
      <c r="J32" s="7">
        <f t="shared" si="5"/>
        <v>163862000</v>
      </c>
      <c r="K32" s="71">
        <f t="shared" si="5"/>
        <v>174830000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1191446417</v>
      </c>
      <c r="C35" s="6">
        <v>255455181</v>
      </c>
      <c r="D35" s="23">
        <v>2683291732</v>
      </c>
      <c r="E35" s="24">
        <v>0</v>
      </c>
      <c r="F35" s="6">
        <v>0</v>
      </c>
      <c r="G35" s="25">
        <v>0</v>
      </c>
      <c r="H35" s="26">
        <v>3540945249</v>
      </c>
      <c r="I35" s="24">
        <v>4118690292</v>
      </c>
      <c r="J35" s="6">
        <v>6100818804</v>
      </c>
      <c r="K35" s="25">
        <v>6396560860</v>
      </c>
    </row>
    <row r="36" spans="1:11" ht="13.5">
      <c r="A36" s="22" t="s">
        <v>40</v>
      </c>
      <c r="B36" s="6">
        <v>5426752889</v>
      </c>
      <c r="C36" s="6">
        <v>-62297550</v>
      </c>
      <c r="D36" s="23">
        <v>5065329197</v>
      </c>
      <c r="E36" s="24">
        <v>3860072177</v>
      </c>
      <c r="F36" s="6">
        <v>4064495241</v>
      </c>
      <c r="G36" s="25">
        <v>4064495241</v>
      </c>
      <c r="H36" s="26">
        <v>5183836034</v>
      </c>
      <c r="I36" s="24">
        <v>5693961806</v>
      </c>
      <c r="J36" s="6">
        <v>6319097495</v>
      </c>
      <c r="K36" s="25">
        <v>5717360339</v>
      </c>
    </row>
    <row r="37" spans="1:11" ht="13.5">
      <c r="A37" s="22" t="s">
        <v>41</v>
      </c>
      <c r="B37" s="6">
        <v>3837078496</v>
      </c>
      <c r="C37" s="6">
        <v>1085727430</v>
      </c>
      <c r="D37" s="23">
        <v>7835171634</v>
      </c>
      <c r="E37" s="24">
        <v>4262870305</v>
      </c>
      <c r="F37" s="6">
        <v>4262870305</v>
      </c>
      <c r="G37" s="25">
        <v>4262870305</v>
      </c>
      <c r="H37" s="26">
        <v>7972218358</v>
      </c>
      <c r="I37" s="24">
        <v>-4234415105</v>
      </c>
      <c r="J37" s="6">
        <v>12120865053</v>
      </c>
      <c r="K37" s="25">
        <v>11907123662</v>
      </c>
    </row>
    <row r="38" spans="1:11" ht="13.5">
      <c r="A38" s="22" t="s">
        <v>42</v>
      </c>
      <c r="B38" s="6">
        <v>487704680</v>
      </c>
      <c r="C38" s="6">
        <v>0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2293416130</v>
      </c>
      <c r="C39" s="6">
        <v>-66570973</v>
      </c>
      <c r="D39" s="23">
        <v>1417623970</v>
      </c>
      <c r="E39" s="24">
        <v>-402798128</v>
      </c>
      <c r="F39" s="6">
        <v>-402798128</v>
      </c>
      <c r="G39" s="25">
        <v>-402798128</v>
      </c>
      <c r="H39" s="26">
        <v>1027124087</v>
      </c>
      <c r="I39" s="24">
        <v>14047067203</v>
      </c>
      <c r="J39" s="6">
        <v>299051246</v>
      </c>
      <c r="K39" s="25">
        <v>206805127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156199895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-2792083144</v>
      </c>
      <c r="J42" s="6">
        <v>6654590</v>
      </c>
      <c r="K42" s="25">
        <v>12257166</v>
      </c>
    </row>
    <row r="43" spans="1:11" ht="13.5">
      <c r="A43" s="22" t="s">
        <v>46</v>
      </c>
      <c r="B43" s="6">
        <v>-157547529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107760000</v>
      </c>
      <c r="J43" s="6">
        <v>24600000</v>
      </c>
      <c r="K43" s="25">
        <v>20000000</v>
      </c>
    </row>
    <row r="44" spans="1:11" ht="13.5">
      <c r="A44" s="22" t="s">
        <v>47</v>
      </c>
      <c r="B44" s="6">
        <v>-11163515</v>
      </c>
      <c r="C44" s="6">
        <v>-39541355</v>
      </c>
      <c r="D44" s="23">
        <v>79295034</v>
      </c>
      <c r="E44" s="24">
        <v>-39753679</v>
      </c>
      <c r="F44" s="6">
        <v>-39753679</v>
      </c>
      <c r="G44" s="25">
        <v>-39753679</v>
      </c>
      <c r="H44" s="26">
        <v>-40493681</v>
      </c>
      <c r="I44" s="24">
        <v>40000000</v>
      </c>
      <c r="J44" s="6">
        <v>0</v>
      </c>
      <c r="K44" s="25">
        <v>0</v>
      </c>
    </row>
    <row r="45" spans="1:11" ht="13.5">
      <c r="A45" s="33" t="s">
        <v>48</v>
      </c>
      <c r="B45" s="7">
        <v>-3594304</v>
      </c>
      <c r="C45" s="7">
        <v>-559461700</v>
      </c>
      <c r="D45" s="69">
        <v>82653129</v>
      </c>
      <c r="E45" s="70">
        <v>-39753679</v>
      </c>
      <c r="F45" s="7">
        <v>-39753679</v>
      </c>
      <c r="G45" s="71">
        <v>-39753679</v>
      </c>
      <c r="H45" s="72">
        <v>62078392</v>
      </c>
      <c r="I45" s="70">
        <v>-2644323144</v>
      </c>
      <c r="J45" s="7">
        <v>31254590</v>
      </c>
      <c r="K45" s="71">
        <v>32257166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-3261709</v>
      </c>
      <c r="C48" s="6">
        <v>10463348</v>
      </c>
      <c r="D48" s="23">
        <v>1081371</v>
      </c>
      <c r="E48" s="24">
        <v>0</v>
      </c>
      <c r="F48" s="6">
        <v>0</v>
      </c>
      <c r="G48" s="25">
        <v>0</v>
      </c>
      <c r="H48" s="26">
        <v>110943719</v>
      </c>
      <c r="I48" s="24">
        <v>1638714774</v>
      </c>
      <c r="J48" s="6">
        <v>26654590</v>
      </c>
      <c r="K48" s="25">
        <v>32257166</v>
      </c>
    </row>
    <row r="49" spans="1:11" ht="13.5">
      <c r="A49" s="22" t="s">
        <v>51</v>
      </c>
      <c r="B49" s="6">
        <f>+B75</f>
        <v>2907895824.3619895</v>
      </c>
      <c r="C49" s="6">
        <f aca="true" t="shared" si="6" ref="C49:K49">+C75</f>
        <v>1125255407</v>
      </c>
      <c r="D49" s="23">
        <f t="shared" si="6"/>
        <v>7263540670</v>
      </c>
      <c r="E49" s="24">
        <f t="shared" si="6"/>
        <v>4262870305</v>
      </c>
      <c r="F49" s="6">
        <f t="shared" si="6"/>
        <v>4262870305</v>
      </c>
      <c r="G49" s="25">
        <f t="shared" si="6"/>
        <v>4262870305</v>
      </c>
      <c r="H49" s="26">
        <f t="shared" si="6"/>
        <v>7397105630</v>
      </c>
      <c r="I49" s="24">
        <f t="shared" si="6"/>
        <v>-5869020534.942854</v>
      </c>
      <c r="J49" s="6">
        <f t="shared" si="6"/>
        <v>11975325751.625181</v>
      </c>
      <c r="K49" s="25">
        <f t="shared" si="6"/>
        <v>11755198023.343838</v>
      </c>
    </row>
    <row r="50" spans="1:11" ht="13.5">
      <c r="A50" s="33" t="s">
        <v>52</v>
      </c>
      <c r="B50" s="7">
        <f>+B48-B49</f>
        <v>-2911157533.3619895</v>
      </c>
      <c r="C50" s="7">
        <f aca="true" t="shared" si="7" ref="C50:K50">+C48-C49</f>
        <v>-1114792059</v>
      </c>
      <c r="D50" s="69">
        <f t="shared" si="7"/>
        <v>-7262459299</v>
      </c>
      <c r="E50" s="70">
        <f t="shared" si="7"/>
        <v>-4262870305</v>
      </c>
      <c r="F50" s="7">
        <f t="shared" si="7"/>
        <v>-4262870305</v>
      </c>
      <c r="G50" s="71">
        <f t="shared" si="7"/>
        <v>-4262870305</v>
      </c>
      <c r="H50" s="72">
        <f t="shared" si="7"/>
        <v>-7286161911</v>
      </c>
      <c r="I50" s="70">
        <f t="shared" si="7"/>
        <v>7507735308.942854</v>
      </c>
      <c r="J50" s="7">
        <f t="shared" si="7"/>
        <v>-11948671161.625181</v>
      </c>
      <c r="K50" s="71">
        <f t="shared" si="7"/>
        <v>-11722940857.343838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5426116224</v>
      </c>
      <c r="C53" s="6">
        <v>-62297550</v>
      </c>
      <c r="D53" s="23">
        <v>4714498201</v>
      </c>
      <c r="E53" s="24">
        <v>3860072177</v>
      </c>
      <c r="F53" s="6">
        <v>4064495241</v>
      </c>
      <c r="G53" s="25">
        <v>4064495241</v>
      </c>
      <c r="H53" s="26">
        <v>4829155768</v>
      </c>
      <c r="I53" s="24">
        <v>5689361806</v>
      </c>
      <c r="J53" s="6">
        <v>6319097495</v>
      </c>
      <c r="K53" s="25">
        <v>5717360339</v>
      </c>
    </row>
    <row r="54" spans="1:11" ht="13.5">
      <c r="A54" s="22" t="s">
        <v>55</v>
      </c>
      <c r="B54" s="6">
        <v>210957232</v>
      </c>
      <c r="C54" s="6">
        <v>0</v>
      </c>
      <c r="D54" s="23">
        <v>527149132</v>
      </c>
      <c r="E54" s="24">
        <v>216298126</v>
      </c>
      <c r="F54" s="6">
        <v>116298126</v>
      </c>
      <c r="G54" s="25">
        <v>116298126</v>
      </c>
      <c r="H54" s="26">
        <v>0</v>
      </c>
      <c r="I54" s="24">
        <v>123276014</v>
      </c>
      <c r="J54" s="6">
        <v>120000000</v>
      </c>
      <c r="K54" s="25">
        <v>120000000</v>
      </c>
    </row>
    <row r="55" spans="1:11" ht="13.5">
      <c r="A55" s="22" t="s">
        <v>56</v>
      </c>
      <c r="B55" s="6">
        <v>0</v>
      </c>
      <c r="C55" s="6">
        <v>-34059297</v>
      </c>
      <c r="D55" s="23">
        <v>7958992</v>
      </c>
      <c r="E55" s="24">
        <v>0</v>
      </c>
      <c r="F55" s="6">
        <v>881102</v>
      </c>
      <c r="G55" s="25">
        <v>881102</v>
      </c>
      <c r="H55" s="26">
        <v>2337912</v>
      </c>
      <c r="I55" s="24">
        <v>0</v>
      </c>
      <c r="J55" s="6">
        <v>0</v>
      </c>
      <c r="K55" s="25">
        <v>0</v>
      </c>
    </row>
    <row r="56" spans="1:11" ht="13.5">
      <c r="A56" s="22" t="s">
        <v>57</v>
      </c>
      <c r="B56" s="6">
        <v>71864414</v>
      </c>
      <c r="C56" s="6">
        <v>49453800</v>
      </c>
      <c r="D56" s="23">
        <v>31467199</v>
      </c>
      <c r="E56" s="24">
        <v>8200000</v>
      </c>
      <c r="F56" s="6">
        <v>23039685</v>
      </c>
      <c r="G56" s="25">
        <v>23039685</v>
      </c>
      <c r="H56" s="26">
        <v>16486339</v>
      </c>
      <c r="I56" s="24">
        <v>13232060</v>
      </c>
      <c r="J56" s="6">
        <v>15524821</v>
      </c>
      <c r="K56" s="25">
        <v>21327413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33032000</v>
      </c>
      <c r="C59" s="6">
        <v>36133162</v>
      </c>
      <c r="D59" s="23">
        <v>38182343</v>
      </c>
      <c r="E59" s="24">
        <v>39012723</v>
      </c>
      <c r="F59" s="6">
        <v>39012723</v>
      </c>
      <c r="G59" s="25">
        <v>39012723</v>
      </c>
      <c r="H59" s="26">
        <v>39012723</v>
      </c>
      <c r="I59" s="24">
        <v>41353487</v>
      </c>
      <c r="J59" s="6">
        <v>43255747</v>
      </c>
      <c r="K59" s="25">
        <v>45245512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39013170</v>
      </c>
      <c r="F60" s="6">
        <v>39013170</v>
      </c>
      <c r="G60" s="25">
        <v>39013170</v>
      </c>
      <c r="H60" s="26">
        <v>39013170</v>
      </c>
      <c r="I60" s="24">
        <v>41353960</v>
      </c>
      <c r="J60" s="6">
        <v>43256242</v>
      </c>
      <c r="K60" s="25">
        <v>45246029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1107</v>
      </c>
      <c r="C62" s="98">
        <v>1107</v>
      </c>
      <c r="D62" s="99">
        <v>1107</v>
      </c>
      <c r="E62" s="97">
        <v>1107</v>
      </c>
      <c r="F62" s="98">
        <v>1107</v>
      </c>
      <c r="G62" s="99">
        <v>1107</v>
      </c>
      <c r="H62" s="100">
        <v>1107</v>
      </c>
      <c r="I62" s="97">
        <v>1118</v>
      </c>
      <c r="J62" s="98">
        <v>1118</v>
      </c>
      <c r="K62" s="99">
        <v>1118</v>
      </c>
    </row>
    <row r="63" spans="1:11" ht="13.5">
      <c r="A63" s="96" t="s">
        <v>63</v>
      </c>
      <c r="B63" s="97">
        <v>17392</v>
      </c>
      <c r="C63" s="98">
        <v>17392</v>
      </c>
      <c r="D63" s="99">
        <v>17392</v>
      </c>
      <c r="E63" s="97">
        <v>17392</v>
      </c>
      <c r="F63" s="98">
        <v>17392</v>
      </c>
      <c r="G63" s="99">
        <v>17392</v>
      </c>
      <c r="H63" s="100">
        <v>17392</v>
      </c>
      <c r="I63" s="97">
        <v>17566</v>
      </c>
      <c r="J63" s="98">
        <v>17566</v>
      </c>
      <c r="K63" s="99">
        <v>17566</v>
      </c>
    </row>
    <row r="64" spans="1:11" ht="13.5">
      <c r="A64" s="96" t="s">
        <v>64</v>
      </c>
      <c r="B64" s="97">
        <v>30053</v>
      </c>
      <c r="C64" s="98">
        <v>30053</v>
      </c>
      <c r="D64" s="99">
        <v>30053</v>
      </c>
      <c r="E64" s="97">
        <v>30053</v>
      </c>
      <c r="F64" s="98">
        <v>30053</v>
      </c>
      <c r="G64" s="99">
        <v>30053</v>
      </c>
      <c r="H64" s="100">
        <v>30053</v>
      </c>
      <c r="I64" s="97">
        <v>30354</v>
      </c>
      <c r="J64" s="98">
        <v>30354</v>
      </c>
      <c r="K64" s="99">
        <v>30354</v>
      </c>
    </row>
    <row r="65" spans="1:11" ht="13.5">
      <c r="A65" s="96" t="s">
        <v>65</v>
      </c>
      <c r="B65" s="97">
        <v>14338</v>
      </c>
      <c r="C65" s="98">
        <v>14338</v>
      </c>
      <c r="D65" s="99">
        <v>14338</v>
      </c>
      <c r="E65" s="97">
        <v>14338</v>
      </c>
      <c r="F65" s="98">
        <v>14338</v>
      </c>
      <c r="G65" s="99">
        <v>14338</v>
      </c>
      <c r="H65" s="100">
        <v>14338</v>
      </c>
      <c r="I65" s="97">
        <v>14481</v>
      </c>
      <c r="J65" s="98">
        <v>14481</v>
      </c>
      <c r="K65" s="99">
        <v>14481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0.7375426436205089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0.7116281479553109</v>
      </c>
      <c r="J70" s="5">
        <f t="shared" si="8"/>
        <v>0.00274201770211601</v>
      </c>
      <c r="K70" s="5">
        <f t="shared" si="8"/>
        <v>0.00522146760349699</v>
      </c>
    </row>
    <row r="71" spans="1:11" ht="12.75" hidden="1">
      <c r="A71" s="2" t="s">
        <v>100</v>
      </c>
      <c r="B71" s="2">
        <f>+B83</f>
        <v>1023241428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1518197243</v>
      </c>
      <c r="J71" s="2">
        <f t="shared" si="9"/>
        <v>6606864</v>
      </c>
      <c r="K71" s="2">
        <f t="shared" si="9"/>
        <v>12207246</v>
      </c>
    </row>
    <row r="72" spans="1:11" ht="12.75" hidden="1">
      <c r="A72" s="2" t="s">
        <v>101</v>
      </c>
      <c r="B72" s="2">
        <f>+B77</f>
        <v>1387365784</v>
      </c>
      <c r="C72" s="2">
        <f aca="true" t="shared" si="10" ref="C72:K72">+C77</f>
        <v>1453237387</v>
      </c>
      <c r="D72" s="2">
        <f t="shared" si="10"/>
        <v>1536631796</v>
      </c>
      <c r="E72" s="2">
        <f t="shared" si="10"/>
        <v>1957766244</v>
      </c>
      <c r="F72" s="2">
        <f t="shared" si="10"/>
        <v>2009766244</v>
      </c>
      <c r="G72" s="2">
        <f t="shared" si="10"/>
        <v>2009766244</v>
      </c>
      <c r="H72" s="2">
        <f t="shared" si="10"/>
        <v>1764405710</v>
      </c>
      <c r="I72" s="2">
        <f t="shared" si="10"/>
        <v>2133413704</v>
      </c>
      <c r="J72" s="2">
        <f t="shared" si="10"/>
        <v>2409489915</v>
      </c>
      <c r="K72" s="2">
        <f t="shared" si="10"/>
        <v>2337895574</v>
      </c>
    </row>
    <row r="73" spans="1:11" ht="12.75" hidden="1">
      <c r="A73" s="2" t="s">
        <v>102</v>
      </c>
      <c r="B73" s="2">
        <f>+B74</f>
        <v>472337761.6666666</v>
      </c>
      <c r="C73" s="2">
        <f aca="true" t="shared" si="11" ref="C73:K73">+(C78+C80+C81+C82)-(B78+B80+B81+B82)</f>
        <v>-940516189</v>
      </c>
      <c r="D73" s="2">
        <f t="shared" si="11"/>
        <v>2431623062</v>
      </c>
      <c r="E73" s="2">
        <f t="shared" si="11"/>
        <v>-2673361391</v>
      </c>
      <c r="F73" s="2">
        <f>+(F78+F80+F81+F82)-(D78+D80+D81+D82)</f>
        <v>-2673361391</v>
      </c>
      <c r="G73" s="2">
        <f>+(G78+G80+G81+G82)-(D78+D80+D81+D82)</f>
        <v>-2673361391</v>
      </c>
      <c r="H73" s="2">
        <f>+(H78+H80+H81+H82)-(D78+D80+D81+D82)</f>
        <v>747791169</v>
      </c>
      <c r="I73" s="2">
        <f>+(I78+I80+I81+I82)-(E78+E80+E81+E82)</f>
        <v>2184575518</v>
      </c>
      <c r="J73" s="2">
        <f t="shared" si="11"/>
        <v>3639588696</v>
      </c>
      <c r="K73" s="2">
        <f t="shared" si="11"/>
        <v>290139480</v>
      </c>
    </row>
    <row r="74" spans="1:11" ht="12.75" hidden="1">
      <c r="A74" s="2" t="s">
        <v>103</v>
      </c>
      <c r="B74" s="2">
        <f>+TREND(C74:E74)</f>
        <v>472337761.6666666</v>
      </c>
      <c r="C74" s="2">
        <f>+C73</f>
        <v>-940516189</v>
      </c>
      <c r="D74" s="2">
        <f aca="true" t="shared" si="12" ref="D74:K74">+D73</f>
        <v>2431623062</v>
      </c>
      <c r="E74" s="2">
        <f t="shared" si="12"/>
        <v>-2673361391</v>
      </c>
      <c r="F74" s="2">
        <f t="shared" si="12"/>
        <v>-2673361391</v>
      </c>
      <c r="G74" s="2">
        <f t="shared" si="12"/>
        <v>-2673361391</v>
      </c>
      <c r="H74" s="2">
        <f t="shared" si="12"/>
        <v>747791169</v>
      </c>
      <c r="I74" s="2">
        <f t="shared" si="12"/>
        <v>2184575518</v>
      </c>
      <c r="J74" s="2">
        <f t="shared" si="12"/>
        <v>3639588696</v>
      </c>
      <c r="K74" s="2">
        <f t="shared" si="12"/>
        <v>290139480</v>
      </c>
    </row>
    <row r="75" spans="1:11" ht="12.75" hidden="1">
      <c r="A75" s="2" t="s">
        <v>104</v>
      </c>
      <c r="B75" s="2">
        <f>+B84-(((B80+B81+B78)*B70)-B79)</f>
        <v>2907895824.3619895</v>
      </c>
      <c r="C75" s="2">
        <f aca="true" t="shared" si="13" ref="C75:K75">+C84-(((C80+C81+C78)*C70)-C79)</f>
        <v>1125255407</v>
      </c>
      <c r="D75" s="2">
        <f t="shared" si="13"/>
        <v>7263540670</v>
      </c>
      <c r="E75" s="2">
        <f t="shared" si="13"/>
        <v>4262870305</v>
      </c>
      <c r="F75" s="2">
        <f t="shared" si="13"/>
        <v>4262870305</v>
      </c>
      <c r="G75" s="2">
        <f t="shared" si="13"/>
        <v>4262870305</v>
      </c>
      <c r="H75" s="2">
        <f t="shared" si="13"/>
        <v>7397105630</v>
      </c>
      <c r="I75" s="2">
        <f t="shared" si="13"/>
        <v>-5869020534.942854</v>
      </c>
      <c r="J75" s="2">
        <f t="shared" si="13"/>
        <v>11975325751.625181</v>
      </c>
      <c r="K75" s="2">
        <f t="shared" si="13"/>
        <v>11755198023.343838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1387365784</v>
      </c>
      <c r="C77" s="3">
        <v>1453237387</v>
      </c>
      <c r="D77" s="3">
        <v>1536631796</v>
      </c>
      <c r="E77" s="3">
        <v>1957766244</v>
      </c>
      <c r="F77" s="3">
        <v>2009766244</v>
      </c>
      <c r="G77" s="3">
        <v>2009766244</v>
      </c>
      <c r="H77" s="3">
        <v>1764405710</v>
      </c>
      <c r="I77" s="3">
        <v>2133413704</v>
      </c>
      <c r="J77" s="3">
        <v>2409489915</v>
      </c>
      <c r="K77" s="3">
        <v>2337895574</v>
      </c>
    </row>
    <row r="78" spans="1:11" ht="12.75" hidden="1">
      <c r="A78" s="1" t="s">
        <v>67</v>
      </c>
      <c r="B78" s="3">
        <v>304067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600000</v>
      </c>
      <c r="J78" s="3">
        <v>0</v>
      </c>
      <c r="K78" s="3">
        <v>0</v>
      </c>
    </row>
    <row r="79" spans="1:11" ht="12.75" hidden="1">
      <c r="A79" s="1" t="s">
        <v>68</v>
      </c>
      <c r="B79" s="3">
        <v>3779858947</v>
      </c>
      <c r="C79" s="3">
        <v>1125255407</v>
      </c>
      <c r="D79" s="3">
        <v>7263540670</v>
      </c>
      <c r="E79" s="3">
        <v>4262870305</v>
      </c>
      <c r="F79" s="3">
        <v>4262870305</v>
      </c>
      <c r="G79" s="3">
        <v>4262870305</v>
      </c>
      <c r="H79" s="3">
        <v>7397105630</v>
      </c>
      <c r="I79" s="3">
        <v>-4314415105</v>
      </c>
      <c r="J79" s="3">
        <v>11991295713</v>
      </c>
      <c r="K79" s="3">
        <v>11787123662</v>
      </c>
    </row>
    <row r="80" spans="1:11" ht="12.75" hidden="1">
      <c r="A80" s="1" t="s">
        <v>69</v>
      </c>
      <c r="B80" s="3">
        <v>628351286</v>
      </c>
      <c r="C80" s="3">
        <v>14836909</v>
      </c>
      <c r="D80" s="3">
        <v>789839856</v>
      </c>
      <c r="E80" s="3">
        <v>0</v>
      </c>
      <c r="F80" s="3">
        <v>0</v>
      </c>
      <c r="G80" s="3">
        <v>0</v>
      </c>
      <c r="H80" s="3">
        <v>1455287549</v>
      </c>
      <c r="I80" s="3">
        <v>1583975518</v>
      </c>
      <c r="J80" s="3">
        <v>5196564214</v>
      </c>
      <c r="K80" s="3">
        <v>5457834094</v>
      </c>
    </row>
    <row r="81" spans="1:11" ht="12.75" hidden="1">
      <c r="A81" s="1" t="s">
        <v>70</v>
      </c>
      <c r="B81" s="3">
        <v>553599165</v>
      </c>
      <c r="C81" s="3">
        <v>227046921</v>
      </c>
      <c r="D81" s="3">
        <v>1882442739</v>
      </c>
      <c r="E81" s="3">
        <v>0</v>
      </c>
      <c r="F81" s="3">
        <v>0</v>
      </c>
      <c r="G81" s="3">
        <v>0</v>
      </c>
      <c r="H81" s="3">
        <v>1964786215</v>
      </c>
      <c r="I81" s="3">
        <v>600000000</v>
      </c>
      <c r="J81" s="3">
        <v>627600000</v>
      </c>
      <c r="K81" s="3">
        <v>656469600</v>
      </c>
    </row>
    <row r="82" spans="1:11" ht="12.75" hidden="1">
      <c r="A82" s="1" t="s">
        <v>71</v>
      </c>
      <c r="B82" s="3">
        <v>0</v>
      </c>
      <c r="C82" s="3">
        <v>-145501</v>
      </c>
      <c r="D82" s="3">
        <v>1078796</v>
      </c>
      <c r="E82" s="3">
        <v>0</v>
      </c>
      <c r="F82" s="3">
        <v>0</v>
      </c>
      <c r="G82" s="3">
        <v>0</v>
      </c>
      <c r="H82" s="3">
        <v>1078796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1023241428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1518197243</v>
      </c>
      <c r="J83" s="3">
        <v>6606864</v>
      </c>
      <c r="K83" s="3">
        <v>12207246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92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211432567</v>
      </c>
      <c r="C5" s="6">
        <v>0</v>
      </c>
      <c r="D5" s="23">
        <v>270172863</v>
      </c>
      <c r="E5" s="24">
        <v>279613000</v>
      </c>
      <c r="F5" s="6">
        <v>289613000</v>
      </c>
      <c r="G5" s="25">
        <v>289613000</v>
      </c>
      <c r="H5" s="26">
        <v>302109387</v>
      </c>
      <c r="I5" s="24">
        <v>311989000</v>
      </c>
      <c r="J5" s="6">
        <v>331942000</v>
      </c>
      <c r="K5" s="25">
        <v>353194000</v>
      </c>
    </row>
    <row r="6" spans="1:11" ht="13.5">
      <c r="A6" s="22" t="s">
        <v>19</v>
      </c>
      <c r="B6" s="6">
        <v>830304415</v>
      </c>
      <c r="C6" s="6">
        <v>0</v>
      </c>
      <c r="D6" s="23">
        <v>933431351</v>
      </c>
      <c r="E6" s="24">
        <v>1036678204</v>
      </c>
      <c r="F6" s="6">
        <v>1051678204</v>
      </c>
      <c r="G6" s="25">
        <v>1051678204</v>
      </c>
      <c r="H6" s="26">
        <v>981539425</v>
      </c>
      <c r="I6" s="24">
        <v>1120706831</v>
      </c>
      <c r="J6" s="6">
        <v>1202335259</v>
      </c>
      <c r="K6" s="25">
        <v>1293075380</v>
      </c>
    </row>
    <row r="7" spans="1:11" ht="13.5">
      <c r="A7" s="22" t="s">
        <v>20</v>
      </c>
      <c r="B7" s="6">
        <v>37303968</v>
      </c>
      <c r="C7" s="6">
        <v>0</v>
      </c>
      <c r="D7" s="23">
        <v>46245723</v>
      </c>
      <c r="E7" s="24">
        <v>43179623</v>
      </c>
      <c r="F7" s="6">
        <v>47061413</v>
      </c>
      <c r="G7" s="25">
        <v>47061413</v>
      </c>
      <c r="H7" s="26">
        <v>34024652</v>
      </c>
      <c r="I7" s="24">
        <v>52955764</v>
      </c>
      <c r="J7" s="6">
        <v>55204848</v>
      </c>
      <c r="K7" s="25">
        <v>57741145</v>
      </c>
    </row>
    <row r="8" spans="1:11" ht="13.5">
      <c r="A8" s="22" t="s">
        <v>21</v>
      </c>
      <c r="B8" s="6">
        <v>310241313</v>
      </c>
      <c r="C8" s="6">
        <v>0</v>
      </c>
      <c r="D8" s="23">
        <v>460258433</v>
      </c>
      <c r="E8" s="24">
        <v>605092063</v>
      </c>
      <c r="F8" s="6">
        <v>791806045</v>
      </c>
      <c r="G8" s="25">
        <v>791806045</v>
      </c>
      <c r="H8" s="26">
        <v>289800087</v>
      </c>
      <c r="I8" s="24">
        <v>634699962</v>
      </c>
      <c r="J8" s="6">
        <v>587858367</v>
      </c>
      <c r="K8" s="25">
        <v>568824400</v>
      </c>
    </row>
    <row r="9" spans="1:11" ht="13.5">
      <c r="A9" s="22" t="s">
        <v>22</v>
      </c>
      <c r="B9" s="6">
        <v>144434209</v>
      </c>
      <c r="C9" s="6">
        <v>0</v>
      </c>
      <c r="D9" s="23">
        <v>194698605</v>
      </c>
      <c r="E9" s="24">
        <v>238870740</v>
      </c>
      <c r="F9" s="6">
        <v>186208835</v>
      </c>
      <c r="G9" s="25">
        <v>186208835</v>
      </c>
      <c r="H9" s="26">
        <v>99642919</v>
      </c>
      <c r="I9" s="24">
        <v>214237254</v>
      </c>
      <c r="J9" s="6">
        <v>283430631</v>
      </c>
      <c r="K9" s="25">
        <v>302252202</v>
      </c>
    </row>
    <row r="10" spans="1:11" ht="25.5">
      <c r="A10" s="27" t="s">
        <v>94</v>
      </c>
      <c r="B10" s="28">
        <f>SUM(B5:B9)</f>
        <v>1533716472</v>
      </c>
      <c r="C10" s="29">
        <f aca="true" t="shared" si="0" ref="C10:K10">SUM(C5:C9)</f>
        <v>0</v>
      </c>
      <c r="D10" s="30">
        <f t="shared" si="0"/>
        <v>1904806975</v>
      </c>
      <c r="E10" s="28">
        <f t="shared" si="0"/>
        <v>2203433630</v>
      </c>
      <c r="F10" s="29">
        <f t="shared" si="0"/>
        <v>2366367497</v>
      </c>
      <c r="G10" s="31">
        <f t="shared" si="0"/>
        <v>2366367497</v>
      </c>
      <c r="H10" s="32">
        <f t="shared" si="0"/>
        <v>1707116470</v>
      </c>
      <c r="I10" s="28">
        <f t="shared" si="0"/>
        <v>2334588811</v>
      </c>
      <c r="J10" s="29">
        <f t="shared" si="0"/>
        <v>2460771105</v>
      </c>
      <c r="K10" s="31">
        <f t="shared" si="0"/>
        <v>2575087127</v>
      </c>
    </row>
    <row r="11" spans="1:11" ht="13.5">
      <c r="A11" s="22" t="s">
        <v>23</v>
      </c>
      <c r="B11" s="6">
        <v>407026729</v>
      </c>
      <c r="C11" s="6">
        <v>0</v>
      </c>
      <c r="D11" s="23">
        <v>518622973</v>
      </c>
      <c r="E11" s="24">
        <v>597372068</v>
      </c>
      <c r="F11" s="6">
        <v>601496068</v>
      </c>
      <c r="G11" s="25">
        <v>601496068</v>
      </c>
      <c r="H11" s="26">
        <v>519670208</v>
      </c>
      <c r="I11" s="24">
        <v>634505777</v>
      </c>
      <c r="J11" s="6">
        <v>658190316</v>
      </c>
      <c r="K11" s="25">
        <v>692835450</v>
      </c>
    </row>
    <row r="12" spans="1:11" ht="13.5">
      <c r="A12" s="22" t="s">
        <v>24</v>
      </c>
      <c r="B12" s="6">
        <v>18800755</v>
      </c>
      <c r="C12" s="6">
        <v>0</v>
      </c>
      <c r="D12" s="23">
        <v>22017243</v>
      </c>
      <c r="E12" s="24">
        <v>23942803</v>
      </c>
      <c r="F12" s="6">
        <v>23942803</v>
      </c>
      <c r="G12" s="25">
        <v>23942803</v>
      </c>
      <c r="H12" s="26">
        <v>22516327</v>
      </c>
      <c r="I12" s="24">
        <v>25139943</v>
      </c>
      <c r="J12" s="6">
        <v>26396940</v>
      </c>
      <c r="K12" s="25">
        <v>27980740</v>
      </c>
    </row>
    <row r="13" spans="1:11" ht="13.5">
      <c r="A13" s="22" t="s">
        <v>95</v>
      </c>
      <c r="B13" s="6">
        <v>155475217</v>
      </c>
      <c r="C13" s="6">
        <v>0</v>
      </c>
      <c r="D13" s="23">
        <v>142899558</v>
      </c>
      <c r="E13" s="24">
        <v>162816890</v>
      </c>
      <c r="F13" s="6">
        <v>162816890</v>
      </c>
      <c r="G13" s="25">
        <v>162816890</v>
      </c>
      <c r="H13" s="26">
        <v>146855460</v>
      </c>
      <c r="I13" s="24">
        <v>168268784</v>
      </c>
      <c r="J13" s="6">
        <v>172358194</v>
      </c>
      <c r="K13" s="25">
        <v>185356586</v>
      </c>
    </row>
    <row r="14" spans="1:11" ht="13.5">
      <c r="A14" s="22" t="s">
        <v>25</v>
      </c>
      <c r="B14" s="6">
        <v>44109262</v>
      </c>
      <c r="C14" s="6">
        <v>0</v>
      </c>
      <c r="D14" s="23">
        <v>42264368</v>
      </c>
      <c r="E14" s="24">
        <v>36143780</v>
      </c>
      <c r="F14" s="6">
        <v>34873400</v>
      </c>
      <c r="G14" s="25">
        <v>34873400</v>
      </c>
      <c r="H14" s="26">
        <v>35032339</v>
      </c>
      <c r="I14" s="24">
        <v>36178596</v>
      </c>
      <c r="J14" s="6">
        <v>45405844</v>
      </c>
      <c r="K14" s="25">
        <v>51279833</v>
      </c>
    </row>
    <row r="15" spans="1:11" ht="13.5">
      <c r="A15" s="22" t="s">
        <v>26</v>
      </c>
      <c r="B15" s="6">
        <v>437823284</v>
      </c>
      <c r="C15" s="6">
        <v>0</v>
      </c>
      <c r="D15" s="23">
        <v>478571823</v>
      </c>
      <c r="E15" s="24">
        <v>537835756</v>
      </c>
      <c r="F15" s="6">
        <v>561252023</v>
      </c>
      <c r="G15" s="25">
        <v>561252023</v>
      </c>
      <c r="H15" s="26">
        <v>486806517</v>
      </c>
      <c r="I15" s="24">
        <v>597667830</v>
      </c>
      <c r="J15" s="6">
        <v>636784977</v>
      </c>
      <c r="K15" s="25">
        <v>682018430</v>
      </c>
    </row>
    <row r="16" spans="1:11" ht="13.5">
      <c r="A16" s="22" t="s">
        <v>21</v>
      </c>
      <c r="B16" s="6">
        <v>121750</v>
      </c>
      <c r="C16" s="6">
        <v>0</v>
      </c>
      <c r="D16" s="23">
        <v>65525472</v>
      </c>
      <c r="E16" s="24">
        <v>69450380</v>
      </c>
      <c r="F16" s="6">
        <v>147035510</v>
      </c>
      <c r="G16" s="25">
        <v>147035510</v>
      </c>
      <c r="H16" s="26">
        <v>42387499</v>
      </c>
      <c r="I16" s="24">
        <v>60860389</v>
      </c>
      <c r="J16" s="6">
        <v>67333428</v>
      </c>
      <c r="K16" s="25">
        <v>70052770</v>
      </c>
    </row>
    <row r="17" spans="1:11" ht="13.5">
      <c r="A17" s="22" t="s">
        <v>27</v>
      </c>
      <c r="B17" s="6">
        <v>555075607</v>
      </c>
      <c r="C17" s="6">
        <v>0</v>
      </c>
      <c r="D17" s="23">
        <v>655302813</v>
      </c>
      <c r="E17" s="24">
        <v>842445417</v>
      </c>
      <c r="F17" s="6">
        <v>895289674</v>
      </c>
      <c r="G17" s="25">
        <v>895289674</v>
      </c>
      <c r="H17" s="26">
        <v>533303445</v>
      </c>
      <c r="I17" s="24">
        <v>857067763</v>
      </c>
      <c r="J17" s="6">
        <v>884657662</v>
      </c>
      <c r="K17" s="25">
        <v>888460966</v>
      </c>
    </row>
    <row r="18" spans="1:11" ht="13.5">
      <c r="A18" s="33" t="s">
        <v>28</v>
      </c>
      <c r="B18" s="34">
        <f>SUM(B11:B17)</f>
        <v>1618432604</v>
      </c>
      <c r="C18" s="35">
        <f aca="true" t="shared" si="1" ref="C18:K18">SUM(C11:C17)</f>
        <v>0</v>
      </c>
      <c r="D18" s="36">
        <f t="shared" si="1"/>
        <v>1925204250</v>
      </c>
      <c r="E18" s="34">
        <f t="shared" si="1"/>
        <v>2270007094</v>
      </c>
      <c r="F18" s="35">
        <f t="shared" si="1"/>
        <v>2426706368</v>
      </c>
      <c r="G18" s="37">
        <f t="shared" si="1"/>
        <v>2426706368</v>
      </c>
      <c r="H18" s="38">
        <f t="shared" si="1"/>
        <v>1786571795</v>
      </c>
      <c r="I18" s="34">
        <f t="shared" si="1"/>
        <v>2379689082</v>
      </c>
      <c r="J18" s="35">
        <f t="shared" si="1"/>
        <v>2491127361</v>
      </c>
      <c r="K18" s="37">
        <f t="shared" si="1"/>
        <v>2597984775</v>
      </c>
    </row>
    <row r="19" spans="1:11" ht="13.5">
      <c r="A19" s="33" t="s">
        <v>29</v>
      </c>
      <c r="B19" s="39">
        <f>+B10-B18</f>
        <v>-84716132</v>
      </c>
      <c r="C19" s="40">
        <f aca="true" t="shared" si="2" ref="C19:K19">+C10-C18</f>
        <v>0</v>
      </c>
      <c r="D19" s="41">
        <f t="shared" si="2"/>
        <v>-20397275</v>
      </c>
      <c r="E19" s="39">
        <f t="shared" si="2"/>
        <v>-66573464</v>
      </c>
      <c r="F19" s="40">
        <f t="shared" si="2"/>
        <v>-60338871</v>
      </c>
      <c r="G19" s="42">
        <f t="shared" si="2"/>
        <v>-60338871</v>
      </c>
      <c r="H19" s="43">
        <f t="shared" si="2"/>
        <v>-79455325</v>
      </c>
      <c r="I19" s="39">
        <f t="shared" si="2"/>
        <v>-45100271</v>
      </c>
      <c r="J19" s="40">
        <f t="shared" si="2"/>
        <v>-30356256</v>
      </c>
      <c r="K19" s="42">
        <f t="shared" si="2"/>
        <v>-22897648</v>
      </c>
    </row>
    <row r="20" spans="1:11" ht="25.5">
      <c r="A20" s="44" t="s">
        <v>30</v>
      </c>
      <c r="B20" s="45">
        <v>149590523</v>
      </c>
      <c r="C20" s="46">
        <v>0</v>
      </c>
      <c r="D20" s="47">
        <v>114410248</v>
      </c>
      <c r="E20" s="45">
        <v>62478891</v>
      </c>
      <c r="F20" s="46">
        <v>69219008</v>
      </c>
      <c r="G20" s="48">
        <v>69219008</v>
      </c>
      <c r="H20" s="49">
        <v>12230987</v>
      </c>
      <c r="I20" s="45">
        <v>73914037</v>
      </c>
      <c r="J20" s="46">
        <v>67996632</v>
      </c>
      <c r="K20" s="48">
        <v>87618505</v>
      </c>
    </row>
    <row r="21" spans="1:11" ht="63.75">
      <c r="A21" s="50" t="s">
        <v>96</v>
      </c>
      <c r="B21" s="51">
        <v>0</v>
      </c>
      <c r="C21" s="52">
        <v>0</v>
      </c>
      <c r="D21" s="53">
        <v>13260027</v>
      </c>
      <c r="E21" s="51">
        <v>13516000</v>
      </c>
      <c r="F21" s="52">
        <v>13516000</v>
      </c>
      <c r="G21" s="54">
        <v>13516000</v>
      </c>
      <c r="H21" s="55">
        <v>11962937</v>
      </c>
      <c r="I21" s="51">
        <v>14191900</v>
      </c>
      <c r="J21" s="52">
        <v>14901500</v>
      </c>
      <c r="K21" s="54">
        <v>15795590</v>
      </c>
    </row>
    <row r="22" spans="1:11" ht="25.5">
      <c r="A22" s="56" t="s">
        <v>97</v>
      </c>
      <c r="B22" s="57">
        <f>SUM(B19:B21)</f>
        <v>64874391</v>
      </c>
      <c r="C22" s="58">
        <f aca="true" t="shared" si="3" ref="C22:K22">SUM(C19:C21)</f>
        <v>0</v>
      </c>
      <c r="D22" s="59">
        <f t="shared" si="3"/>
        <v>107273000</v>
      </c>
      <c r="E22" s="57">
        <f t="shared" si="3"/>
        <v>9421427</v>
      </c>
      <c r="F22" s="58">
        <f t="shared" si="3"/>
        <v>22396137</v>
      </c>
      <c r="G22" s="60">
        <f t="shared" si="3"/>
        <v>22396137</v>
      </c>
      <c r="H22" s="61">
        <f t="shared" si="3"/>
        <v>-55261401</v>
      </c>
      <c r="I22" s="57">
        <f t="shared" si="3"/>
        <v>43005666</v>
      </c>
      <c r="J22" s="58">
        <f t="shared" si="3"/>
        <v>52541876</v>
      </c>
      <c r="K22" s="60">
        <f t="shared" si="3"/>
        <v>80516447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64874391</v>
      </c>
      <c r="C24" s="40">
        <f aca="true" t="shared" si="4" ref="C24:K24">SUM(C22:C23)</f>
        <v>0</v>
      </c>
      <c r="D24" s="41">
        <f t="shared" si="4"/>
        <v>107273000</v>
      </c>
      <c r="E24" s="39">
        <f t="shared" si="4"/>
        <v>9421427</v>
      </c>
      <c r="F24" s="40">
        <f t="shared" si="4"/>
        <v>22396137</v>
      </c>
      <c r="G24" s="42">
        <f t="shared" si="4"/>
        <v>22396137</v>
      </c>
      <c r="H24" s="43">
        <f t="shared" si="4"/>
        <v>-55261401</v>
      </c>
      <c r="I24" s="39">
        <f t="shared" si="4"/>
        <v>43005666</v>
      </c>
      <c r="J24" s="40">
        <f t="shared" si="4"/>
        <v>52541876</v>
      </c>
      <c r="K24" s="42">
        <f t="shared" si="4"/>
        <v>80516447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213537390</v>
      </c>
      <c r="C27" s="7">
        <v>0</v>
      </c>
      <c r="D27" s="69">
        <v>154314849</v>
      </c>
      <c r="E27" s="70">
        <v>344772281</v>
      </c>
      <c r="F27" s="7">
        <v>292050565</v>
      </c>
      <c r="G27" s="71">
        <v>292050565</v>
      </c>
      <c r="H27" s="72">
        <v>146599123</v>
      </c>
      <c r="I27" s="70">
        <v>387975213</v>
      </c>
      <c r="J27" s="7">
        <v>325935531</v>
      </c>
      <c r="K27" s="71">
        <v>339996674</v>
      </c>
    </row>
    <row r="28" spans="1:11" ht="13.5">
      <c r="A28" s="73" t="s">
        <v>34</v>
      </c>
      <c r="B28" s="6">
        <v>145811751</v>
      </c>
      <c r="C28" s="6">
        <v>0</v>
      </c>
      <c r="D28" s="23">
        <v>59353071</v>
      </c>
      <c r="E28" s="24">
        <v>60820697</v>
      </c>
      <c r="F28" s="6">
        <v>109314305</v>
      </c>
      <c r="G28" s="25">
        <v>109314305</v>
      </c>
      <c r="H28" s="26">
        <v>0</v>
      </c>
      <c r="I28" s="24">
        <v>67623806</v>
      </c>
      <c r="J28" s="6">
        <v>66312707</v>
      </c>
      <c r="K28" s="25">
        <v>49359000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18492538</v>
      </c>
      <c r="C30" s="6">
        <v>0</v>
      </c>
      <c r="D30" s="23">
        <v>18776017</v>
      </c>
      <c r="E30" s="24">
        <v>144695032</v>
      </c>
      <c r="F30" s="6">
        <v>22815475</v>
      </c>
      <c r="G30" s="25">
        <v>22815475</v>
      </c>
      <c r="H30" s="26">
        <v>0</v>
      </c>
      <c r="I30" s="24">
        <v>244441063</v>
      </c>
      <c r="J30" s="6">
        <v>198588549</v>
      </c>
      <c r="K30" s="25">
        <v>218521674</v>
      </c>
    </row>
    <row r="31" spans="1:11" ht="13.5">
      <c r="A31" s="22" t="s">
        <v>36</v>
      </c>
      <c r="B31" s="6">
        <v>49233103</v>
      </c>
      <c r="C31" s="6">
        <v>0</v>
      </c>
      <c r="D31" s="23">
        <v>79585759</v>
      </c>
      <c r="E31" s="24">
        <v>138856552</v>
      </c>
      <c r="F31" s="6">
        <v>159920785</v>
      </c>
      <c r="G31" s="25">
        <v>159920785</v>
      </c>
      <c r="H31" s="26">
        <v>0</v>
      </c>
      <c r="I31" s="24">
        <v>75910344</v>
      </c>
      <c r="J31" s="6">
        <v>61034275</v>
      </c>
      <c r="K31" s="25">
        <v>72116000</v>
      </c>
    </row>
    <row r="32" spans="1:11" ht="13.5">
      <c r="A32" s="33" t="s">
        <v>37</v>
      </c>
      <c r="B32" s="7">
        <f>SUM(B28:B31)</f>
        <v>213537392</v>
      </c>
      <c r="C32" s="7">
        <f aca="true" t="shared" si="5" ref="C32:K32">SUM(C28:C31)</f>
        <v>0</v>
      </c>
      <c r="D32" s="69">
        <f t="shared" si="5"/>
        <v>157714847</v>
      </c>
      <c r="E32" s="70">
        <f t="shared" si="5"/>
        <v>344372281</v>
      </c>
      <c r="F32" s="7">
        <f t="shared" si="5"/>
        <v>292050565</v>
      </c>
      <c r="G32" s="71">
        <f t="shared" si="5"/>
        <v>292050565</v>
      </c>
      <c r="H32" s="72">
        <f t="shared" si="5"/>
        <v>0</v>
      </c>
      <c r="I32" s="70">
        <f t="shared" si="5"/>
        <v>387975213</v>
      </c>
      <c r="J32" s="7">
        <f t="shared" si="5"/>
        <v>325935531</v>
      </c>
      <c r="K32" s="71">
        <f t="shared" si="5"/>
        <v>339996674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823003650</v>
      </c>
      <c r="C35" s="6">
        <v>0</v>
      </c>
      <c r="D35" s="23">
        <v>-78760065</v>
      </c>
      <c r="E35" s="24">
        <v>-335350854</v>
      </c>
      <c r="F35" s="6">
        <v>935225689</v>
      </c>
      <c r="G35" s="25">
        <v>935225689</v>
      </c>
      <c r="H35" s="26">
        <v>185696419</v>
      </c>
      <c r="I35" s="24">
        <v>1049425507</v>
      </c>
      <c r="J35" s="6">
        <v>941121886</v>
      </c>
      <c r="K35" s="25">
        <v>1030588271</v>
      </c>
    </row>
    <row r="36" spans="1:11" ht="13.5">
      <c r="A36" s="22" t="s">
        <v>40</v>
      </c>
      <c r="B36" s="6">
        <v>2922171716</v>
      </c>
      <c r="C36" s="6">
        <v>0</v>
      </c>
      <c r="D36" s="23">
        <v>102979564</v>
      </c>
      <c r="E36" s="24">
        <v>344772281</v>
      </c>
      <c r="F36" s="6">
        <v>3294736108</v>
      </c>
      <c r="G36" s="25">
        <v>3294736108</v>
      </c>
      <c r="H36" s="26">
        <v>-35053484</v>
      </c>
      <c r="I36" s="24">
        <v>3514440537</v>
      </c>
      <c r="J36" s="6">
        <v>3668017874</v>
      </c>
      <c r="K36" s="25">
        <v>3822657962</v>
      </c>
    </row>
    <row r="37" spans="1:11" ht="13.5">
      <c r="A37" s="22" t="s">
        <v>41</v>
      </c>
      <c r="B37" s="6">
        <v>422944746</v>
      </c>
      <c r="C37" s="6">
        <v>0</v>
      </c>
      <c r="D37" s="23">
        <v>-114410985</v>
      </c>
      <c r="E37" s="24">
        <v>13913522</v>
      </c>
      <c r="F37" s="6">
        <v>980835034</v>
      </c>
      <c r="G37" s="25">
        <v>980835034</v>
      </c>
      <c r="H37" s="26">
        <v>208288605</v>
      </c>
      <c r="I37" s="24">
        <v>1270883874</v>
      </c>
      <c r="J37" s="6">
        <v>1268978710</v>
      </c>
      <c r="K37" s="25">
        <v>1446880987</v>
      </c>
    </row>
    <row r="38" spans="1:11" ht="13.5">
      <c r="A38" s="22" t="s">
        <v>42</v>
      </c>
      <c r="B38" s="6">
        <v>537993517</v>
      </c>
      <c r="C38" s="6">
        <v>0</v>
      </c>
      <c r="D38" s="23">
        <v>8384185</v>
      </c>
      <c r="E38" s="24">
        <v>0</v>
      </c>
      <c r="F38" s="6">
        <v>146115414</v>
      </c>
      <c r="G38" s="25">
        <v>146115414</v>
      </c>
      <c r="H38" s="26">
        <v>-2412747</v>
      </c>
      <c r="I38" s="24">
        <v>146115414</v>
      </c>
      <c r="J38" s="6">
        <v>146115414</v>
      </c>
      <c r="K38" s="25">
        <v>146115414</v>
      </c>
    </row>
    <row r="39" spans="1:11" ht="13.5">
      <c r="A39" s="22" t="s">
        <v>43</v>
      </c>
      <c r="B39" s="6">
        <v>2784237104</v>
      </c>
      <c r="C39" s="6">
        <v>0</v>
      </c>
      <c r="D39" s="23">
        <v>22973309</v>
      </c>
      <c r="E39" s="24">
        <v>-54433702</v>
      </c>
      <c r="F39" s="6">
        <v>3039860272</v>
      </c>
      <c r="G39" s="25">
        <v>3039860272</v>
      </c>
      <c r="H39" s="26">
        <v>28451</v>
      </c>
      <c r="I39" s="24">
        <v>3146866756</v>
      </c>
      <c r="J39" s="6">
        <v>3194045636</v>
      </c>
      <c r="K39" s="25">
        <v>3260249832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374144007</v>
      </c>
      <c r="C42" s="6">
        <v>0</v>
      </c>
      <c r="D42" s="23">
        <v>3317493893</v>
      </c>
      <c r="E42" s="24">
        <v>1307680401</v>
      </c>
      <c r="F42" s="6">
        <v>2148266949</v>
      </c>
      <c r="G42" s="25">
        <v>2148266949</v>
      </c>
      <c r="H42" s="26">
        <v>3189131054</v>
      </c>
      <c r="I42" s="24">
        <v>2317931864</v>
      </c>
      <c r="J42" s="6">
        <v>2433506079</v>
      </c>
      <c r="K42" s="25">
        <v>2563005442</v>
      </c>
    </row>
    <row r="43" spans="1:11" ht="13.5">
      <c r="A43" s="22" t="s">
        <v>46</v>
      </c>
      <c r="B43" s="6">
        <v>-211024886</v>
      </c>
      <c r="C43" s="6">
        <v>0</v>
      </c>
      <c r="D43" s="23">
        <v>224508479</v>
      </c>
      <c r="E43" s="24">
        <v>-345993881</v>
      </c>
      <c r="F43" s="6">
        <v>-37045041</v>
      </c>
      <c r="G43" s="25">
        <v>-37045041</v>
      </c>
      <c r="H43" s="26">
        <v>-34798463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-23001014</v>
      </c>
      <c r="C44" s="6">
        <v>0</v>
      </c>
      <c r="D44" s="23">
        <v>21590898</v>
      </c>
      <c r="E44" s="24">
        <v>-1203454</v>
      </c>
      <c r="F44" s="6">
        <v>37545703</v>
      </c>
      <c r="G44" s="25">
        <v>37545703</v>
      </c>
      <c r="H44" s="26">
        <v>36425337</v>
      </c>
      <c r="I44" s="24">
        <v>208057272</v>
      </c>
      <c r="J44" s="6">
        <v>241833423</v>
      </c>
      <c r="K44" s="25">
        <v>198333423</v>
      </c>
    </row>
    <row r="45" spans="1:11" ht="13.5">
      <c r="A45" s="33" t="s">
        <v>48</v>
      </c>
      <c r="B45" s="7">
        <v>505440767</v>
      </c>
      <c r="C45" s="7">
        <v>0</v>
      </c>
      <c r="D45" s="69">
        <v>3563593270</v>
      </c>
      <c r="E45" s="70">
        <v>960483066</v>
      </c>
      <c r="F45" s="7">
        <v>2711371347</v>
      </c>
      <c r="G45" s="71">
        <v>2711371347</v>
      </c>
      <c r="H45" s="72">
        <v>3227605186</v>
      </c>
      <c r="I45" s="70">
        <v>2912402794</v>
      </c>
      <c r="J45" s="7">
        <v>2999597661</v>
      </c>
      <c r="K45" s="71">
        <v>3129997612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505440767</v>
      </c>
      <c r="C48" s="6">
        <v>0</v>
      </c>
      <c r="D48" s="23">
        <v>-165559074</v>
      </c>
      <c r="E48" s="24">
        <v>-1233039651</v>
      </c>
      <c r="F48" s="6">
        <v>470046658</v>
      </c>
      <c r="G48" s="25">
        <v>470046658</v>
      </c>
      <c r="H48" s="26">
        <v>236901901</v>
      </c>
      <c r="I48" s="24">
        <v>491946611</v>
      </c>
      <c r="J48" s="6">
        <v>337126137</v>
      </c>
      <c r="K48" s="25">
        <v>382758369</v>
      </c>
    </row>
    <row r="49" spans="1:11" ht="13.5">
      <c r="A49" s="22" t="s">
        <v>51</v>
      </c>
      <c r="B49" s="6">
        <f>+B75</f>
        <v>143971885.01541746</v>
      </c>
      <c r="C49" s="6">
        <f aca="true" t="shared" si="6" ref="C49:K49">+C75</f>
        <v>62882442</v>
      </c>
      <c r="D49" s="23">
        <f t="shared" si="6"/>
        <v>-332630622.08111274</v>
      </c>
      <c r="E49" s="24">
        <f t="shared" si="6"/>
        <v>-298199136.170051</v>
      </c>
      <c r="F49" s="6">
        <f t="shared" si="6"/>
        <v>182535391.1050741</v>
      </c>
      <c r="G49" s="25">
        <f t="shared" si="6"/>
        <v>182535391.1050741</v>
      </c>
      <c r="H49" s="26">
        <f t="shared" si="6"/>
        <v>571989176.5788136</v>
      </c>
      <c r="I49" s="24">
        <f t="shared" si="6"/>
        <v>228908803.12329757</v>
      </c>
      <c r="J49" s="6">
        <f t="shared" si="6"/>
        <v>-2202285.2873736024</v>
      </c>
      <c r="K49" s="25">
        <f t="shared" si="6"/>
        <v>-9646837.815300465</v>
      </c>
    </row>
    <row r="50" spans="1:11" ht="13.5">
      <c r="A50" s="33" t="s">
        <v>52</v>
      </c>
      <c r="B50" s="7">
        <f>+B48-B49</f>
        <v>361468881.98458254</v>
      </c>
      <c r="C50" s="7">
        <f aca="true" t="shared" si="7" ref="C50:K50">+C48-C49</f>
        <v>-62882442</v>
      </c>
      <c r="D50" s="69">
        <f t="shared" si="7"/>
        <v>167071548.08111274</v>
      </c>
      <c r="E50" s="70">
        <f t="shared" si="7"/>
        <v>-934840514.829949</v>
      </c>
      <c r="F50" s="7">
        <f t="shared" si="7"/>
        <v>287511266.8949259</v>
      </c>
      <c r="G50" s="71">
        <f t="shared" si="7"/>
        <v>287511266.8949259</v>
      </c>
      <c r="H50" s="72">
        <f t="shared" si="7"/>
        <v>-335087275.57881355</v>
      </c>
      <c r="I50" s="70">
        <f t="shared" si="7"/>
        <v>263037807.87670243</v>
      </c>
      <c r="J50" s="7">
        <f t="shared" si="7"/>
        <v>339328422.2873736</v>
      </c>
      <c r="K50" s="71">
        <f t="shared" si="7"/>
        <v>392405206.81530046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2921656416</v>
      </c>
      <c r="C53" s="6">
        <v>0</v>
      </c>
      <c r="D53" s="23">
        <v>170368645</v>
      </c>
      <c r="E53" s="24">
        <v>344772281</v>
      </c>
      <c r="F53" s="6">
        <v>2844094297</v>
      </c>
      <c r="G53" s="25">
        <v>2844094297</v>
      </c>
      <c r="H53" s="26">
        <v>-255021</v>
      </c>
      <c r="I53" s="24">
        <v>3063798726</v>
      </c>
      <c r="J53" s="6">
        <v>3217376063</v>
      </c>
      <c r="K53" s="25">
        <v>3372016151</v>
      </c>
    </row>
    <row r="54" spans="1:11" ht="13.5">
      <c r="A54" s="22" t="s">
        <v>55</v>
      </c>
      <c r="B54" s="6">
        <v>155475217</v>
      </c>
      <c r="C54" s="6">
        <v>0</v>
      </c>
      <c r="D54" s="23">
        <v>142899558</v>
      </c>
      <c r="E54" s="24">
        <v>162816890</v>
      </c>
      <c r="F54" s="6">
        <v>162816890</v>
      </c>
      <c r="G54" s="25">
        <v>162816890</v>
      </c>
      <c r="H54" s="26">
        <v>146855460</v>
      </c>
      <c r="I54" s="24">
        <v>168268784</v>
      </c>
      <c r="J54" s="6">
        <v>172358194</v>
      </c>
      <c r="K54" s="25">
        <v>185356586</v>
      </c>
    </row>
    <row r="55" spans="1:11" ht="13.5">
      <c r="A55" s="22" t="s">
        <v>56</v>
      </c>
      <c r="B55" s="6">
        <v>9618291</v>
      </c>
      <c r="C55" s="6">
        <v>0</v>
      </c>
      <c r="D55" s="23">
        <v>49121619</v>
      </c>
      <c r="E55" s="24">
        <v>154601424</v>
      </c>
      <c r="F55" s="6">
        <v>144074919</v>
      </c>
      <c r="G55" s="25">
        <v>144074919</v>
      </c>
      <c r="H55" s="26">
        <v>71311707</v>
      </c>
      <c r="I55" s="24">
        <v>138552611</v>
      </c>
      <c r="J55" s="6">
        <v>86256596</v>
      </c>
      <c r="K55" s="25">
        <v>76956000</v>
      </c>
    </row>
    <row r="56" spans="1:11" ht="13.5">
      <c r="A56" s="22" t="s">
        <v>57</v>
      </c>
      <c r="B56" s="6">
        <v>91716009</v>
      </c>
      <c r="C56" s="6">
        <v>0</v>
      </c>
      <c r="D56" s="23">
        <v>74645928</v>
      </c>
      <c r="E56" s="24">
        <v>60657937</v>
      </c>
      <c r="F56" s="6">
        <v>81569406</v>
      </c>
      <c r="G56" s="25">
        <v>81569406</v>
      </c>
      <c r="H56" s="26">
        <v>95820603</v>
      </c>
      <c r="I56" s="24">
        <v>74615730</v>
      </c>
      <c r="J56" s="6">
        <v>79497260</v>
      </c>
      <c r="K56" s="25">
        <v>81963600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27972885</v>
      </c>
      <c r="C59" s="6">
        <v>3242635</v>
      </c>
      <c r="D59" s="23">
        <v>3242635</v>
      </c>
      <c r="E59" s="24">
        <v>3242635</v>
      </c>
      <c r="F59" s="6">
        <v>3242635</v>
      </c>
      <c r="G59" s="25">
        <v>3242635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731</v>
      </c>
      <c r="C62" s="98">
        <v>796</v>
      </c>
      <c r="D62" s="99">
        <v>820</v>
      </c>
      <c r="E62" s="97">
        <v>844</v>
      </c>
      <c r="F62" s="98">
        <v>844</v>
      </c>
      <c r="G62" s="99">
        <v>844</v>
      </c>
      <c r="H62" s="100">
        <v>844</v>
      </c>
      <c r="I62" s="97">
        <v>870</v>
      </c>
      <c r="J62" s="98">
        <v>898</v>
      </c>
      <c r="K62" s="99">
        <v>925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0.9355327891749712</v>
      </c>
      <c r="C70" s="5">
        <f aca="true" t="shared" si="8" ref="C70:K70">IF(ISERROR(C71/C72),0,(C71/C72))</f>
        <v>0</v>
      </c>
      <c r="D70" s="5">
        <f t="shared" si="8"/>
        <v>2.398863536915959</v>
      </c>
      <c r="E70" s="5">
        <f t="shared" si="8"/>
        <v>0.4132228277881148</v>
      </c>
      <c r="F70" s="5">
        <f t="shared" si="8"/>
        <v>0.8460880784161458</v>
      </c>
      <c r="G70" s="5">
        <f t="shared" si="8"/>
        <v>0.8460880784161458</v>
      </c>
      <c r="H70" s="5">
        <f t="shared" si="8"/>
        <v>2.4221096436851064</v>
      </c>
      <c r="I70" s="5">
        <f t="shared" si="8"/>
        <v>0.9822858370765744</v>
      </c>
      <c r="J70" s="5">
        <f t="shared" si="8"/>
        <v>0.9823586910499627</v>
      </c>
      <c r="K70" s="5">
        <f t="shared" si="8"/>
        <v>0.9820566619896858</v>
      </c>
    </row>
    <row r="71" spans="1:11" ht="12.75" hidden="1">
      <c r="A71" s="2" t="s">
        <v>100</v>
      </c>
      <c r="B71" s="2">
        <f>+B83</f>
        <v>1105540066</v>
      </c>
      <c r="C71" s="2">
        <f aca="true" t="shared" si="9" ref="C71:K71">+C83</f>
        <v>0</v>
      </c>
      <c r="D71" s="2">
        <f t="shared" si="9"/>
        <v>3344469302</v>
      </c>
      <c r="E71" s="2">
        <f t="shared" si="9"/>
        <v>640109447</v>
      </c>
      <c r="F71" s="2">
        <f t="shared" si="9"/>
        <v>1287241896</v>
      </c>
      <c r="G71" s="2">
        <f t="shared" si="9"/>
        <v>1287241896</v>
      </c>
      <c r="H71" s="2">
        <f t="shared" si="9"/>
        <v>3321327719</v>
      </c>
      <c r="I71" s="2">
        <f t="shared" si="9"/>
        <v>1610149865</v>
      </c>
      <c r="J71" s="2">
        <f t="shared" si="9"/>
        <v>1777651080</v>
      </c>
      <c r="K71" s="2">
        <f t="shared" si="9"/>
        <v>1906562537</v>
      </c>
    </row>
    <row r="72" spans="1:11" ht="12.75" hidden="1">
      <c r="A72" s="2" t="s">
        <v>101</v>
      </c>
      <c r="B72" s="2">
        <f>+B77</f>
        <v>1181722414</v>
      </c>
      <c r="C72" s="2">
        <f aca="true" t="shared" si="10" ref="C72:K72">+C77</f>
        <v>0</v>
      </c>
      <c r="D72" s="2">
        <f t="shared" si="10"/>
        <v>1394189061</v>
      </c>
      <c r="E72" s="2">
        <f t="shared" si="10"/>
        <v>1549066034</v>
      </c>
      <c r="F72" s="2">
        <f t="shared" si="10"/>
        <v>1521404129</v>
      </c>
      <c r="G72" s="2">
        <f t="shared" si="10"/>
        <v>1521404129</v>
      </c>
      <c r="H72" s="2">
        <f t="shared" si="10"/>
        <v>1371254075</v>
      </c>
      <c r="I72" s="2">
        <f t="shared" si="10"/>
        <v>1639186685</v>
      </c>
      <c r="J72" s="2">
        <f t="shared" si="10"/>
        <v>1809574340</v>
      </c>
      <c r="K72" s="2">
        <f t="shared" si="10"/>
        <v>1941397692</v>
      </c>
    </row>
    <row r="73" spans="1:11" ht="12.75" hidden="1">
      <c r="A73" s="2" t="s">
        <v>102</v>
      </c>
      <c r="B73" s="2">
        <f>+B74</f>
        <v>-237310008.66666663</v>
      </c>
      <c r="C73" s="2">
        <f aca="true" t="shared" si="11" ref="C73:K73">+(C78+C80+C81+C82)-(B78+B80+B81+B82)</f>
        <v>-165875234</v>
      </c>
      <c r="D73" s="2">
        <f t="shared" si="11"/>
        <v>101068305</v>
      </c>
      <c r="E73" s="2">
        <f t="shared" si="11"/>
        <v>796620492</v>
      </c>
      <c r="F73" s="2">
        <f>+(F78+F80+F81+F82)-(D78+D80+D81+D82)</f>
        <v>340390233</v>
      </c>
      <c r="G73" s="2">
        <f>+(G78+G80+G81+G82)-(D78+D80+D81+D82)</f>
        <v>340390233</v>
      </c>
      <c r="H73" s="2">
        <f>+(H78+H80+H81+H82)-(D78+D80+D81+D82)</f>
        <v>-185492803</v>
      </c>
      <c r="I73" s="2">
        <f>+(I78+I80+I81+I82)-(E78+E80+E81+E82)</f>
        <v>-421778824</v>
      </c>
      <c r="J73" s="2">
        <f t="shared" si="11"/>
        <v>44580470</v>
      </c>
      <c r="K73" s="2">
        <f t="shared" si="11"/>
        <v>46220105</v>
      </c>
    </row>
    <row r="74" spans="1:11" ht="12.75" hidden="1">
      <c r="A74" s="2" t="s">
        <v>103</v>
      </c>
      <c r="B74" s="2">
        <f>+TREND(C74:E74)</f>
        <v>-237310008.66666663</v>
      </c>
      <c r="C74" s="2">
        <f>+C73</f>
        <v>-165875234</v>
      </c>
      <c r="D74" s="2">
        <f aca="true" t="shared" si="12" ref="D74:K74">+D73</f>
        <v>101068305</v>
      </c>
      <c r="E74" s="2">
        <f t="shared" si="12"/>
        <v>796620492</v>
      </c>
      <c r="F74" s="2">
        <f t="shared" si="12"/>
        <v>340390233</v>
      </c>
      <c r="G74" s="2">
        <f t="shared" si="12"/>
        <v>340390233</v>
      </c>
      <c r="H74" s="2">
        <f t="shared" si="12"/>
        <v>-185492803</v>
      </c>
      <c r="I74" s="2">
        <f t="shared" si="12"/>
        <v>-421778824</v>
      </c>
      <c r="J74" s="2">
        <f t="shared" si="12"/>
        <v>44580470</v>
      </c>
      <c r="K74" s="2">
        <f t="shared" si="12"/>
        <v>46220105</v>
      </c>
    </row>
    <row r="75" spans="1:11" ht="12.75" hidden="1">
      <c r="A75" s="2" t="s">
        <v>104</v>
      </c>
      <c r="B75" s="2">
        <f>+B84-(((B80+B81+B78)*B70)-B79)</f>
        <v>143971885.01541746</v>
      </c>
      <c r="C75" s="2">
        <f aca="true" t="shared" si="13" ref="C75:K75">+C84-(((C80+C81+C78)*C70)-C79)</f>
        <v>62882442</v>
      </c>
      <c r="D75" s="2">
        <f t="shared" si="13"/>
        <v>-332630622.08111274</v>
      </c>
      <c r="E75" s="2">
        <f t="shared" si="13"/>
        <v>-298199136.170051</v>
      </c>
      <c r="F75" s="2">
        <f t="shared" si="13"/>
        <v>182535391.1050741</v>
      </c>
      <c r="G75" s="2">
        <f t="shared" si="13"/>
        <v>182535391.1050741</v>
      </c>
      <c r="H75" s="2">
        <f t="shared" si="13"/>
        <v>571989176.5788136</v>
      </c>
      <c r="I75" s="2">
        <f t="shared" si="13"/>
        <v>228908803.12329757</v>
      </c>
      <c r="J75" s="2">
        <f t="shared" si="13"/>
        <v>-2202285.2873736024</v>
      </c>
      <c r="K75" s="2">
        <f t="shared" si="13"/>
        <v>-9646837.815300465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1181722414</v>
      </c>
      <c r="C77" s="3">
        <v>0</v>
      </c>
      <c r="D77" s="3">
        <v>1394189061</v>
      </c>
      <c r="E77" s="3">
        <v>1549066034</v>
      </c>
      <c r="F77" s="3">
        <v>1521404129</v>
      </c>
      <c r="G77" s="3">
        <v>1521404129</v>
      </c>
      <c r="H77" s="3">
        <v>1371254075</v>
      </c>
      <c r="I77" s="3">
        <v>1639186685</v>
      </c>
      <c r="J77" s="3">
        <v>1809574340</v>
      </c>
      <c r="K77" s="3">
        <v>1941397692</v>
      </c>
    </row>
    <row r="78" spans="1:11" ht="12.75" hidden="1">
      <c r="A78" s="1" t="s">
        <v>67</v>
      </c>
      <c r="B78" s="3">
        <v>515302</v>
      </c>
      <c r="C78" s="3">
        <v>0</v>
      </c>
      <c r="D78" s="3">
        <v>-1221600</v>
      </c>
      <c r="E78" s="3">
        <v>0</v>
      </c>
      <c r="F78" s="3">
        <v>37045041</v>
      </c>
      <c r="G78" s="3">
        <v>37045041</v>
      </c>
      <c r="H78" s="3">
        <v>-34798463</v>
      </c>
      <c r="I78" s="3">
        <v>37045041</v>
      </c>
      <c r="J78" s="3">
        <v>37045041</v>
      </c>
      <c r="K78" s="3">
        <v>37045041</v>
      </c>
    </row>
    <row r="79" spans="1:11" ht="12.75" hidden="1">
      <c r="A79" s="1" t="s">
        <v>68</v>
      </c>
      <c r="B79" s="3">
        <v>298994213</v>
      </c>
      <c r="C79" s="3">
        <v>0</v>
      </c>
      <c r="D79" s="3">
        <v>-183172955</v>
      </c>
      <c r="E79" s="3">
        <v>13913522</v>
      </c>
      <c r="F79" s="3">
        <v>430702776</v>
      </c>
      <c r="G79" s="3">
        <v>430702776</v>
      </c>
      <c r="H79" s="3">
        <v>245167900</v>
      </c>
      <c r="I79" s="3">
        <v>566429101</v>
      </c>
      <c r="J79" s="3">
        <v>374342903</v>
      </c>
      <c r="K79" s="3">
        <v>412132223</v>
      </c>
    </row>
    <row r="80" spans="1:11" ht="12.75" hidden="1">
      <c r="A80" s="1" t="s">
        <v>69</v>
      </c>
      <c r="B80" s="3">
        <v>104545062</v>
      </c>
      <c r="C80" s="3">
        <v>0</v>
      </c>
      <c r="D80" s="3">
        <v>86970842</v>
      </c>
      <c r="E80" s="3">
        <v>940621397</v>
      </c>
      <c r="F80" s="3">
        <v>394561647</v>
      </c>
      <c r="G80" s="3">
        <v>394561647</v>
      </c>
      <c r="H80" s="3">
        <v>-23012950</v>
      </c>
      <c r="I80" s="3">
        <v>400325139</v>
      </c>
      <c r="J80" s="3">
        <v>414783268</v>
      </c>
      <c r="K80" s="3">
        <v>429073693</v>
      </c>
    </row>
    <row r="81" spans="1:11" ht="12.75" hidden="1">
      <c r="A81" s="1" t="s">
        <v>70</v>
      </c>
      <c r="B81" s="3">
        <v>60644494</v>
      </c>
      <c r="C81" s="3">
        <v>0</v>
      </c>
      <c r="D81" s="3">
        <v>15167471</v>
      </c>
      <c r="E81" s="3">
        <v>-42932600</v>
      </c>
      <c r="F81" s="3">
        <v>8813095</v>
      </c>
      <c r="G81" s="3">
        <v>8813095</v>
      </c>
      <c r="H81" s="3">
        <v>-25733415</v>
      </c>
      <c r="I81" s="3">
        <v>37501038</v>
      </c>
      <c r="J81" s="3">
        <v>67623379</v>
      </c>
      <c r="K81" s="3">
        <v>99553059</v>
      </c>
    </row>
    <row r="82" spans="1:11" ht="12.75" hidden="1">
      <c r="A82" s="1" t="s">
        <v>71</v>
      </c>
      <c r="B82" s="3">
        <v>170376</v>
      </c>
      <c r="C82" s="3">
        <v>0</v>
      </c>
      <c r="D82" s="3">
        <v>151592</v>
      </c>
      <c r="E82" s="3">
        <v>0</v>
      </c>
      <c r="F82" s="3">
        <v>1038755</v>
      </c>
      <c r="G82" s="3">
        <v>1038755</v>
      </c>
      <c r="H82" s="3">
        <v>-879670</v>
      </c>
      <c r="I82" s="3">
        <v>1038755</v>
      </c>
      <c r="J82" s="3">
        <v>1038755</v>
      </c>
      <c r="K82" s="3">
        <v>1038755</v>
      </c>
    </row>
    <row r="83" spans="1:11" ht="12.75" hidden="1">
      <c r="A83" s="1" t="s">
        <v>72</v>
      </c>
      <c r="B83" s="3">
        <v>1105540066</v>
      </c>
      <c r="C83" s="3">
        <v>0</v>
      </c>
      <c r="D83" s="3">
        <v>3344469302</v>
      </c>
      <c r="E83" s="3">
        <v>640109447</v>
      </c>
      <c r="F83" s="3">
        <v>1287241896</v>
      </c>
      <c r="G83" s="3">
        <v>1287241896</v>
      </c>
      <c r="H83" s="3">
        <v>3321327719</v>
      </c>
      <c r="I83" s="3">
        <v>1610149865</v>
      </c>
      <c r="J83" s="3">
        <v>1777651080</v>
      </c>
      <c r="K83" s="3">
        <v>1906562537</v>
      </c>
    </row>
    <row r="84" spans="1:11" ht="12.75" hidden="1">
      <c r="A84" s="1" t="s">
        <v>73</v>
      </c>
      <c r="B84" s="3">
        <v>0</v>
      </c>
      <c r="C84" s="3">
        <v>62882442</v>
      </c>
      <c r="D84" s="3">
        <v>92627756</v>
      </c>
      <c r="E84" s="3">
        <v>58832845</v>
      </c>
      <c r="F84" s="3">
        <v>124466543</v>
      </c>
      <c r="G84" s="3">
        <v>124466543</v>
      </c>
      <c r="H84" s="3">
        <v>124466543</v>
      </c>
      <c r="I84" s="3">
        <v>128938974</v>
      </c>
      <c r="J84" s="3">
        <v>133742692</v>
      </c>
      <c r="K84" s="3">
        <v>133742692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659290922</v>
      </c>
      <c r="C5" s="6">
        <v>799015311</v>
      </c>
      <c r="D5" s="23">
        <v>856165256</v>
      </c>
      <c r="E5" s="24">
        <v>886129548</v>
      </c>
      <c r="F5" s="6">
        <v>886129548</v>
      </c>
      <c r="G5" s="25">
        <v>886129548</v>
      </c>
      <c r="H5" s="26">
        <v>896096925</v>
      </c>
      <c r="I5" s="24">
        <v>932745128</v>
      </c>
      <c r="J5" s="6">
        <v>975651404</v>
      </c>
      <c r="K5" s="25">
        <v>1020531369</v>
      </c>
    </row>
    <row r="6" spans="1:11" ht="13.5">
      <c r="A6" s="22" t="s">
        <v>19</v>
      </c>
      <c r="B6" s="6">
        <v>3742679376</v>
      </c>
      <c r="C6" s="6">
        <v>3056092700</v>
      </c>
      <c r="D6" s="23">
        <v>3605449963</v>
      </c>
      <c r="E6" s="24">
        <v>3734354465</v>
      </c>
      <c r="F6" s="6">
        <v>3884354465</v>
      </c>
      <c r="G6" s="25">
        <v>3884354465</v>
      </c>
      <c r="H6" s="26">
        <v>3956506413</v>
      </c>
      <c r="I6" s="24">
        <v>3932928114</v>
      </c>
      <c r="J6" s="6">
        <v>4229725230</v>
      </c>
      <c r="K6" s="25">
        <v>4438434999</v>
      </c>
    </row>
    <row r="7" spans="1:11" ht="13.5">
      <c r="A7" s="22" t="s">
        <v>20</v>
      </c>
      <c r="B7" s="6">
        <v>6015053</v>
      </c>
      <c r="C7" s="6">
        <v>3560866</v>
      </c>
      <c r="D7" s="23">
        <v>10167932</v>
      </c>
      <c r="E7" s="24">
        <v>8643771</v>
      </c>
      <c r="F7" s="6">
        <v>8643771</v>
      </c>
      <c r="G7" s="25">
        <v>8643771</v>
      </c>
      <c r="H7" s="26">
        <v>9379074</v>
      </c>
      <c r="I7" s="24">
        <v>18459914</v>
      </c>
      <c r="J7" s="6">
        <v>18459914</v>
      </c>
      <c r="K7" s="25">
        <v>18459914</v>
      </c>
    </row>
    <row r="8" spans="1:11" ht="13.5">
      <c r="A8" s="22" t="s">
        <v>21</v>
      </c>
      <c r="B8" s="6">
        <v>698451127</v>
      </c>
      <c r="C8" s="6">
        <v>702695154</v>
      </c>
      <c r="D8" s="23">
        <v>847853631</v>
      </c>
      <c r="E8" s="24">
        <v>846871267</v>
      </c>
      <c r="F8" s="6">
        <v>848880735</v>
      </c>
      <c r="G8" s="25">
        <v>848880735</v>
      </c>
      <c r="H8" s="26">
        <v>819147471</v>
      </c>
      <c r="I8" s="24">
        <v>900411976</v>
      </c>
      <c r="J8" s="6">
        <v>938872150</v>
      </c>
      <c r="K8" s="25">
        <v>1011606400</v>
      </c>
    </row>
    <row r="9" spans="1:11" ht="13.5">
      <c r="A9" s="22" t="s">
        <v>22</v>
      </c>
      <c r="B9" s="6">
        <v>570658777</v>
      </c>
      <c r="C9" s="6">
        <v>550626720</v>
      </c>
      <c r="D9" s="23">
        <v>408080828</v>
      </c>
      <c r="E9" s="24">
        <v>297598611</v>
      </c>
      <c r="F9" s="6">
        <v>297598611</v>
      </c>
      <c r="G9" s="25">
        <v>297598611</v>
      </c>
      <c r="H9" s="26">
        <v>184224672</v>
      </c>
      <c r="I9" s="24">
        <v>411598111</v>
      </c>
      <c r="J9" s="6">
        <v>429464630</v>
      </c>
      <c r="K9" s="25">
        <v>448102910</v>
      </c>
    </row>
    <row r="10" spans="1:11" ht="25.5">
      <c r="A10" s="27" t="s">
        <v>94</v>
      </c>
      <c r="B10" s="28">
        <f>SUM(B5:B9)</f>
        <v>5677095255</v>
      </c>
      <c r="C10" s="29">
        <f aca="true" t="shared" si="0" ref="C10:K10">SUM(C5:C9)</f>
        <v>5111990751</v>
      </c>
      <c r="D10" s="30">
        <f t="shared" si="0"/>
        <v>5727717610</v>
      </c>
      <c r="E10" s="28">
        <f t="shared" si="0"/>
        <v>5773597662</v>
      </c>
      <c r="F10" s="29">
        <f t="shared" si="0"/>
        <v>5925607130</v>
      </c>
      <c r="G10" s="31">
        <f t="shared" si="0"/>
        <v>5925607130</v>
      </c>
      <c r="H10" s="32">
        <f t="shared" si="0"/>
        <v>5865354555</v>
      </c>
      <c r="I10" s="28">
        <f t="shared" si="0"/>
        <v>6196143243</v>
      </c>
      <c r="J10" s="29">
        <f t="shared" si="0"/>
        <v>6592173328</v>
      </c>
      <c r="K10" s="31">
        <f t="shared" si="0"/>
        <v>6937135592</v>
      </c>
    </row>
    <row r="11" spans="1:11" ht="13.5">
      <c r="A11" s="22" t="s">
        <v>23</v>
      </c>
      <c r="B11" s="6">
        <v>1156531908</v>
      </c>
      <c r="C11" s="6">
        <v>1008865044</v>
      </c>
      <c r="D11" s="23">
        <v>1054164017</v>
      </c>
      <c r="E11" s="24">
        <v>1210776129</v>
      </c>
      <c r="F11" s="6">
        <v>1149137282</v>
      </c>
      <c r="G11" s="25">
        <v>1149137282</v>
      </c>
      <c r="H11" s="26">
        <v>1087195542</v>
      </c>
      <c r="I11" s="24">
        <v>1315733567</v>
      </c>
      <c r="J11" s="6">
        <v>1390598114</v>
      </c>
      <c r="K11" s="25">
        <v>1475086405</v>
      </c>
    </row>
    <row r="12" spans="1:11" ht="13.5">
      <c r="A12" s="22" t="s">
        <v>24</v>
      </c>
      <c r="B12" s="6">
        <v>49341720</v>
      </c>
      <c r="C12" s="6">
        <v>53613075</v>
      </c>
      <c r="D12" s="23">
        <v>66193586</v>
      </c>
      <c r="E12" s="24">
        <v>55860450</v>
      </c>
      <c r="F12" s="6">
        <v>58772972</v>
      </c>
      <c r="G12" s="25">
        <v>58772972</v>
      </c>
      <c r="H12" s="26">
        <v>57538421</v>
      </c>
      <c r="I12" s="24">
        <v>60259071</v>
      </c>
      <c r="J12" s="6">
        <v>65866380</v>
      </c>
      <c r="K12" s="25">
        <v>72052502</v>
      </c>
    </row>
    <row r="13" spans="1:11" ht="13.5">
      <c r="A13" s="22" t="s">
        <v>95</v>
      </c>
      <c r="B13" s="6">
        <v>456233333</v>
      </c>
      <c r="C13" s="6">
        <v>374935260</v>
      </c>
      <c r="D13" s="23">
        <v>368807362</v>
      </c>
      <c r="E13" s="24">
        <v>433742701</v>
      </c>
      <c r="F13" s="6">
        <v>433742701</v>
      </c>
      <c r="G13" s="25">
        <v>433742701</v>
      </c>
      <c r="H13" s="26">
        <v>346618075</v>
      </c>
      <c r="I13" s="24">
        <v>387830711</v>
      </c>
      <c r="J13" s="6">
        <v>407837247</v>
      </c>
      <c r="K13" s="25">
        <v>430578549</v>
      </c>
    </row>
    <row r="14" spans="1:11" ht="13.5">
      <c r="A14" s="22" t="s">
        <v>25</v>
      </c>
      <c r="B14" s="6">
        <v>111845169</v>
      </c>
      <c r="C14" s="6">
        <v>133381635</v>
      </c>
      <c r="D14" s="23">
        <v>365978876</v>
      </c>
      <c r="E14" s="24">
        <v>19011065</v>
      </c>
      <c r="F14" s="6">
        <v>19011065</v>
      </c>
      <c r="G14" s="25">
        <v>19011065</v>
      </c>
      <c r="H14" s="26">
        <v>112615963</v>
      </c>
      <c r="I14" s="24">
        <v>5000000</v>
      </c>
      <c r="J14" s="6">
        <v>5295000</v>
      </c>
      <c r="K14" s="25">
        <v>5607405</v>
      </c>
    </row>
    <row r="15" spans="1:11" ht="13.5">
      <c r="A15" s="22" t="s">
        <v>26</v>
      </c>
      <c r="B15" s="6">
        <v>2382979036</v>
      </c>
      <c r="C15" s="6">
        <v>2458285838</v>
      </c>
      <c r="D15" s="23">
        <v>2542542036</v>
      </c>
      <c r="E15" s="24">
        <v>2422171574</v>
      </c>
      <c r="F15" s="6">
        <v>2293530172</v>
      </c>
      <c r="G15" s="25">
        <v>2293530172</v>
      </c>
      <c r="H15" s="26">
        <v>2324151266</v>
      </c>
      <c r="I15" s="24">
        <v>2608668439</v>
      </c>
      <c r="J15" s="6">
        <v>2756491018</v>
      </c>
      <c r="K15" s="25">
        <v>2897465190</v>
      </c>
    </row>
    <row r="16" spans="1:11" ht="13.5">
      <c r="A16" s="22" t="s">
        <v>21</v>
      </c>
      <c r="B16" s="6">
        <v>0</v>
      </c>
      <c r="C16" s="6">
        <v>2064218</v>
      </c>
      <c r="D16" s="23">
        <v>1478978</v>
      </c>
      <c r="E16" s="24">
        <v>2259478</v>
      </c>
      <c r="F16" s="6">
        <v>2259478</v>
      </c>
      <c r="G16" s="25">
        <v>2259478</v>
      </c>
      <c r="H16" s="26">
        <v>1447802</v>
      </c>
      <c r="I16" s="24">
        <v>2259478</v>
      </c>
      <c r="J16" s="6">
        <v>2259478</v>
      </c>
      <c r="K16" s="25">
        <v>2259478</v>
      </c>
    </row>
    <row r="17" spans="1:11" ht="13.5">
      <c r="A17" s="22" t="s">
        <v>27</v>
      </c>
      <c r="B17" s="6">
        <v>2324126761</v>
      </c>
      <c r="C17" s="6">
        <v>1970739494</v>
      </c>
      <c r="D17" s="23">
        <v>2096783096</v>
      </c>
      <c r="E17" s="24">
        <v>1574088437</v>
      </c>
      <c r="F17" s="6">
        <v>1862760882</v>
      </c>
      <c r="G17" s="25">
        <v>1862760882</v>
      </c>
      <c r="H17" s="26">
        <v>643001509</v>
      </c>
      <c r="I17" s="24">
        <v>1686637740</v>
      </c>
      <c r="J17" s="6">
        <v>1798857327</v>
      </c>
      <c r="K17" s="25">
        <v>1850018861</v>
      </c>
    </row>
    <row r="18" spans="1:11" ht="13.5">
      <c r="A18" s="33" t="s">
        <v>28</v>
      </c>
      <c r="B18" s="34">
        <f>SUM(B11:B17)</f>
        <v>6481057927</v>
      </c>
      <c r="C18" s="35">
        <f aca="true" t="shared" si="1" ref="C18:K18">SUM(C11:C17)</f>
        <v>6001884564</v>
      </c>
      <c r="D18" s="36">
        <f t="shared" si="1"/>
        <v>6495947951</v>
      </c>
      <c r="E18" s="34">
        <f t="shared" si="1"/>
        <v>5717909834</v>
      </c>
      <c r="F18" s="35">
        <f t="shared" si="1"/>
        <v>5819214552</v>
      </c>
      <c r="G18" s="37">
        <f t="shared" si="1"/>
        <v>5819214552</v>
      </c>
      <c r="H18" s="38">
        <f t="shared" si="1"/>
        <v>4572568578</v>
      </c>
      <c r="I18" s="34">
        <f t="shared" si="1"/>
        <v>6066389006</v>
      </c>
      <c r="J18" s="35">
        <f t="shared" si="1"/>
        <v>6427204564</v>
      </c>
      <c r="K18" s="37">
        <f t="shared" si="1"/>
        <v>6733068390</v>
      </c>
    </row>
    <row r="19" spans="1:11" ht="13.5">
      <c r="A19" s="33" t="s">
        <v>29</v>
      </c>
      <c r="B19" s="39">
        <f>+B10-B18</f>
        <v>-803962672</v>
      </c>
      <c r="C19" s="40">
        <f aca="true" t="shared" si="2" ref="C19:K19">+C10-C18</f>
        <v>-889893813</v>
      </c>
      <c r="D19" s="41">
        <f t="shared" si="2"/>
        <v>-768230341</v>
      </c>
      <c r="E19" s="39">
        <f t="shared" si="2"/>
        <v>55687828</v>
      </c>
      <c r="F19" s="40">
        <f t="shared" si="2"/>
        <v>106392578</v>
      </c>
      <c r="G19" s="42">
        <f t="shared" si="2"/>
        <v>106392578</v>
      </c>
      <c r="H19" s="43">
        <f t="shared" si="2"/>
        <v>1292785977</v>
      </c>
      <c r="I19" s="39">
        <f t="shared" si="2"/>
        <v>129754237</v>
      </c>
      <c r="J19" s="40">
        <f t="shared" si="2"/>
        <v>164968764</v>
      </c>
      <c r="K19" s="42">
        <f t="shared" si="2"/>
        <v>204067202</v>
      </c>
    </row>
    <row r="20" spans="1:11" ht="25.5">
      <c r="A20" s="44" t="s">
        <v>30</v>
      </c>
      <c r="B20" s="45">
        <v>170908781</v>
      </c>
      <c r="C20" s="46">
        <v>28517530</v>
      </c>
      <c r="D20" s="47">
        <v>159624453</v>
      </c>
      <c r="E20" s="45">
        <v>214705000</v>
      </c>
      <c r="F20" s="46">
        <v>226968531</v>
      </c>
      <c r="G20" s="48">
        <v>226968531</v>
      </c>
      <c r="H20" s="49">
        <v>16251216</v>
      </c>
      <c r="I20" s="45">
        <v>185532750</v>
      </c>
      <c r="J20" s="46">
        <v>188390850</v>
      </c>
      <c r="K20" s="48">
        <v>202497600</v>
      </c>
    </row>
    <row r="21" spans="1:11" ht="63.75">
      <c r="A21" s="50" t="s">
        <v>96</v>
      </c>
      <c r="B21" s="51">
        <v>0</v>
      </c>
      <c r="C21" s="52">
        <v>199248481</v>
      </c>
      <c r="D21" s="53">
        <v>16035321</v>
      </c>
      <c r="E21" s="51">
        <v>1691822</v>
      </c>
      <c r="F21" s="52">
        <v>2087072</v>
      </c>
      <c r="G21" s="54">
        <v>2087072</v>
      </c>
      <c r="H21" s="55">
        <v>3111301</v>
      </c>
      <c r="I21" s="51">
        <v>18672606</v>
      </c>
      <c r="J21" s="52">
        <v>20031236</v>
      </c>
      <c r="K21" s="54">
        <v>21432798</v>
      </c>
    </row>
    <row r="22" spans="1:11" ht="25.5">
      <c r="A22" s="56" t="s">
        <v>97</v>
      </c>
      <c r="B22" s="57">
        <f>SUM(B19:B21)</f>
        <v>-633053891</v>
      </c>
      <c r="C22" s="58">
        <f aca="true" t="shared" si="3" ref="C22:K22">SUM(C19:C21)</f>
        <v>-662127802</v>
      </c>
      <c r="D22" s="59">
        <f t="shared" si="3"/>
        <v>-592570567</v>
      </c>
      <c r="E22" s="57">
        <f t="shared" si="3"/>
        <v>272084650</v>
      </c>
      <c r="F22" s="58">
        <f t="shared" si="3"/>
        <v>335448181</v>
      </c>
      <c r="G22" s="60">
        <f t="shared" si="3"/>
        <v>335448181</v>
      </c>
      <c r="H22" s="61">
        <f t="shared" si="3"/>
        <v>1312148494</v>
      </c>
      <c r="I22" s="57">
        <f t="shared" si="3"/>
        <v>333959593</v>
      </c>
      <c r="J22" s="58">
        <f t="shared" si="3"/>
        <v>373390850</v>
      </c>
      <c r="K22" s="60">
        <f t="shared" si="3"/>
        <v>427997600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-633053891</v>
      </c>
      <c r="C24" s="40">
        <f aca="true" t="shared" si="4" ref="C24:K24">SUM(C22:C23)</f>
        <v>-662127802</v>
      </c>
      <c r="D24" s="41">
        <f t="shared" si="4"/>
        <v>-592570567</v>
      </c>
      <c r="E24" s="39">
        <f t="shared" si="4"/>
        <v>272084650</v>
      </c>
      <c r="F24" s="40">
        <f t="shared" si="4"/>
        <v>335448181</v>
      </c>
      <c r="G24" s="42">
        <f t="shared" si="4"/>
        <v>335448181</v>
      </c>
      <c r="H24" s="43">
        <f t="shared" si="4"/>
        <v>1312148494</v>
      </c>
      <c r="I24" s="39">
        <f t="shared" si="4"/>
        <v>333959593</v>
      </c>
      <c r="J24" s="40">
        <f t="shared" si="4"/>
        <v>373390850</v>
      </c>
      <c r="K24" s="42">
        <f t="shared" si="4"/>
        <v>427997600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258717545</v>
      </c>
      <c r="C27" s="7">
        <v>258007678</v>
      </c>
      <c r="D27" s="69">
        <v>231414973</v>
      </c>
      <c r="E27" s="70">
        <v>471566000</v>
      </c>
      <c r="F27" s="7">
        <v>335448181</v>
      </c>
      <c r="G27" s="71">
        <v>335448181</v>
      </c>
      <c r="H27" s="72">
        <v>100255844</v>
      </c>
      <c r="I27" s="70">
        <v>333959593</v>
      </c>
      <c r="J27" s="7">
        <v>373390850</v>
      </c>
      <c r="K27" s="71">
        <v>427997600</v>
      </c>
    </row>
    <row r="28" spans="1:11" ht="13.5">
      <c r="A28" s="73" t="s">
        <v>34</v>
      </c>
      <c r="B28" s="6">
        <v>222199404</v>
      </c>
      <c r="C28" s="6">
        <v>222985771</v>
      </c>
      <c r="D28" s="23">
        <v>176876509</v>
      </c>
      <c r="E28" s="24">
        <v>231764858</v>
      </c>
      <c r="F28" s="6">
        <v>202848181</v>
      </c>
      <c r="G28" s="25">
        <v>202848181</v>
      </c>
      <c r="H28" s="26">
        <v>0</v>
      </c>
      <c r="I28" s="24">
        <v>189532750</v>
      </c>
      <c r="J28" s="6">
        <v>192390850</v>
      </c>
      <c r="K28" s="25">
        <v>208497600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159801142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36518139</v>
      </c>
      <c r="C31" s="6">
        <v>34229795</v>
      </c>
      <c r="D31" s="23">
        <v>54538464</v>
      </c>
      <c r="E31" s="24">
        <v>80000000</v>
      </c>
      <c r="F31" s="6">
        <v>132600000</v>
      </c>
      <c r="G31" s="25">
        <v>132600000</v>
      </c>
      <c r="H31" s="26">
        <v>0</v>
      </c>
      <c r="I31" s="24">
        <v>144426843</v>
      </c>
      <c r="J31" s="6">
        <v>181000000</v>
      </c>
      <c r="K31" s="25">
        <v>219500000</v>
      </c>
    </row>
    <row r="32" spans="1:11" ht="13.5">
      <c r="A32" s="33" t="s">
        <v>37</v>
      </c>
      <c r="B32" s="7">
        <f>SUM(B28:B31)</f>
        <v>258717543</v>
      </c>
      <c r="C32" s="7">
        <f aca="true" t="shared" si="5" ref="C32:K32">SUM(C28:C31)</f>
        <v>257215566</v>
      </c>
      <c r="D32" s="69">
        <f t="shared" si="5"/>
        <v>231414973</v>
      </c>
      <c r="E32" s="70">
        <f t="shared" si="5"/>
        <v>471566000</v>
      </c>
      <c r="F32" s="7">
        <f t="shared" si="5"/>
        <v>335448181</v>
      </c>
      <c r="G32" s="71">
        <f t="shared" si="5"/>
        <v>335448181</v>
      </c>
      <c r="H32" s="72">
        <f t="shared" si="5"/>
        <v>0</v>
      </c>
      <c r="I32" s="70">
        <f t="shared" si="5"/>
        <v>333959593</v>
      </c>
      <c r="J32" s="7">
        <f t="shared" si="5"/>
        <v>373390850</v>
      </c>
      <c r="K32" s="71">
        <f t="shared" si="5"/>
        <v>427997600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941883774</v>
      </c>
      <c r="C35" s="6">
        <v>959757085</v>
      </c>
      <c r="D35" s="23">
        <v>1538621369</v>
      </c>
      <c r="E35" s="24">
        <v>966520605</v>
      </c>
      <c r="F35" s="6">
        <v>2290060648</v>
      </c>
      <c r="G35" s="25">
        <v>2290060648</v>
      </c>
      <c r="H35" s="26">
        <v>3331397849</v>
      </c>
      <c r="I35" s="24">
        <v>1321752524</v>
      </c>
      <c r="J35" s="6">
        <v>1573112165</v>
      </c>
      <c r="K35" s="25">
        <v>1639424100</v>
      </c>
    </row>
    <row r="36" spans="1:11" ht="13.5">
      <c r="A36" s="22" t="s">
        <v>40</v>
      </c>
      <c r="B36" s="6">
        <v>11370250246</v>
      </c>
      <c r="C36" s="6">
        <v>11246811780</v>
      </c>
      <c r="D36" s="23">
        <v>11327588206</v>
      </c>
      <c r="E36" s="24">
        <v>10872048830</v>
      </c>
      <c r="F36" s="6">
        <v>11674322023</v>
      </c>
      <c r="G36" s="25">
        <v>11674322023</v>
      </c>
      <c r="H36" s="26">
        <v>11085052340</v>
      </c>
      <c r="I36" s="24">
        <v>11591567845</v>
      </c>
      <c r="J36" s="6">
        <v>11626673779</v>
      </c>
      <c r="K36" s="25">
        <v>11677711965</v>
      </c>
    </row>
    <row r="37" spans="1:11" ht="13.5">
      <c r="A37" s="22" t="s">
        <v>41</v>
      </c>
      <c r="B37" s="6">
        <v>2253282360</v>
      </c>
      <c r="C37" s="6">
        <v>2812542973</v>
      </c>
      <c r="D37" s="23">
        <v>3866060358</v>
      </c>
      <c r="E37" s="24">
        <v>1201687495</v>
      </c>
      <c r="F37" s="6">
        <v>2860362975</v>
      </c>
      <c r="G37" s="25">
        <v>2860362975</v>
      </c>
      <c r="H37" s="26">
        <v>4177183856</v>
      </c>
      <c r="I37" s="24">
        <v>3653847975</v>
      </c>
      <c r="J37" s="6">
        <v>3279255373</v>
      </c>
      <c r="K37" s="25">
        <v>2567472632</v>
      </c>
    </row>
    <row r="38" spans="1:11" ht="13.5">
      <c r="A38" s="22" t="s">
        <v>42</v>
      </c>
      <c r="B38" s="6">
        <v>367727782</v>
      </c>
      <c r="C38" s="6">
        <v>365030738</v>
      </c>
      <c r="D38" s="23">
        <v>361780359</v>
      </c>
      <c r="E38" s="24">
        <v>389042010</v>
      </c>
      <c r="F38" s="6">
        <v>216061898</v>
      </c>
      <c r="G38" s="25">
        <v>216061898</v>
      </c>
      <c r="H38" s="26">
        <v>342845732</v>
      </c>
      <c r="I38" s="24">
        <v>356448450</v>
      </c>
      <c r="J38" s="6">
        <v>350877598</v>
      </c>
      <c r="K38" s="25">
        <v>345001564</v>
      </c>
    </row>
    <row r="39" spans="1:11" ht="13.5">
      <c r="A39" s="22" t="s">
        <v>43</v>
      </c>
      <c r="B39" s="6">
        <v>9691123878</v>
      </c>
      <c r="C39" s="6">
        <v>9691122944</v>
      </c>
      <c r="D39" s="23">
        <v>10470799653</v>
      </c>
      <c r="E39" s="24">
        <v>9975755280</v>
      </c>
      <c r="F39" s="6">
        <v>10552509617</v>
      </c>
      <c r="G39" s="25">
        <v>10552509617</v>
      </c>
      <c r="H39" s="26">
        <v>9896420579</v>
      </c>
      <c r="I39" s="24">
        <v>8873165218</v>
      </c>
      <c r="J39" s="6">
        <v>9569652973</v>
      </c>
      <c r="K39" s="25">
        <v>10404661869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123210696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1716899365</v>
      </c>
      <c r="J42" s="6">
        <v>1436926408</v>
      </c>
      <c r="K42" s="25">
        <v>1255657927</v>
      </c>
    </row>
    <row r="43" spans="1:11" ht="13.5">
      <c r="A43" s="22" t="s">
        <v>46</v>
      </c>
      <c r="B43" s="6">
        <v>-215294347</v>
      </c>
      <c r="C43" s="6">
        <v>-18919</v>
      </c>
      <c r="D43" s="23">
        <v>-2184</v>
      </c>
      <c r="E43" s="24">
        <v>21103</v>
      </c>
      <c r="F43" s="6">
        <v>-21103</v>
      </c>
      <c r="G43" s="25">
        <v>-21103</v>
      </c>
      <c r="H43" s="26">
        <v>21103</v>
      </c>
      <c r="I43" s="24">
        <v>-2003757558</v>
      </c>
      <c r="J43" s="6">
        <v>-373390850</v>
      </c>
      <c r="K43" s="25">
        <v>-427997600</v>
      </c>
    </row>
    <row r="44" spans="1:11" ht="13.5">
      <c r="A44" s="22" t="s">
        <v>47</v>
      </c>
      <c r="B44" s="6">
        <v>-4949450</v>
      </c>
      <c r="C44" s="6">
        <v>51309072</v>
      </c>
      <c r="D44" s="23">
        <v>4381439</v>
      </c>
      <c r="E44" s="24">
        <v>-18714116</v>
      </c>
      <c r="F44" s="6">
        <v>13139799</v>
      </c>
      <c r="G44" s="25">
        <v>13139799</v>
      </c>
      <c r="H44" s="26">
        <v>-49493042</v>
      </c>
      <c r="I44" s="24">
        <v>6093021</v>
      </c>
      <c r="J44" s="6">
        <v>2693020</v>
      </c>
      <c r="K44" s="25">
        <v>2790863</v>
      </c>
    </row>
    <row r="45" spans="1:11" ht="13.5">
      <c r="A45" s="33" t="s">
        <v>48</v>
      </c>
      <c r="B45" s="7">
        <v>-19770730</v>
      </c>
      <c r="C45" s="7">
        <v>30484406</v>
      </c>
      <c r="D45" s="69">
        <v>71832116</v>
      </c>
      <c r="E45" s="70">
        <v>302856865</v>
      </c>
      <c r="F45" s="7">
        <v>228037633</v>
      </c>
      <c r="G45" s="71">
        <v>228037633</v>
      </c>
      <c r="H45" s="72">
        <v>437783337</v>
      </c>
      <c r="I45" s="70">
        <v>-63256777</v>
      </c>
      <c r="J45" s="7">
        <v>1207342099</v>
      </c>
      <c r="K45" s="71">
        <v>1014617581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-19753260</v>
      </c>
      <c r="C48" s="6">
        <v>67471780</v>
      </c>
      <c r="D48" s="23">
        <v>217529497</v>
      </c>
      <c r="E48" s="24">
        <v>143049807</v>
      </c>
      <c r="F48" s="6">
        <v>17680983</v>
      </c>
      <c r="G48" s="25">
        <v>17680983</v>
      </c>
      <c r="H48" s="26">
        <v>237081996</v>
      </c>
      <c r="I48" s="24">
        <v>141150324</v>
      </c>
      <c r="J48" s="6">
        <v>184187495</v>
      </c>
      <c r="K48" s="25">
        <v>185170507</v>
      </c>
    </row>
    <row r="49" spans="1:11" ht="13.5">
      <c r="A49" s="22" t="s">
        <v>51</v>
      </c>
      <c r="B49" s="6">
        <f>+B75</f>
        <v>1515973497.7805212</v>
      </c>
      <c r="C49" s="6">
        <f aca="true" t="shared" si="6" ref="C49:K49">+C75</f>
        <v>2689018813</v>
      </c>
      <c r="D49" s="23">
        <f t="shared" si="6"/>
        <v>3737394927</v>
      </c>
      <c r="E49" s="24">
        <f t="shared" si="6"/>
        <v>1184855253</v>
      </c>
      <c r="F49" s="6">
        <f t="shared" si="6"/>
        <v>2737271859</v>
      </c>
      <c r="G49" s="25">
        <f t="shared" si="6"/>
        <v>2737271859</v>
      </c>
      <c r="H49" s="26">
        <f t="shared" si="6"/>
        <v>4040108594</v>
      </c>
      <c r="I49" s="24">
        <f t="shared" si="6"/>
        <v>2483738568.3916354</v>
      </c>
      <c r="J49" s="6">
        <f t="shared" si="6"/>
        <v>1941771449.988358</v>
      </c>
      <c r="K49" s="25">
        <f t="shared" si="6"/>
        <v>1161359218.7280135</v>
      </c>
    </row>
    <row r="50" spans="1:11" ht="13.5">
      <c r="A50" s="33" t="s">
        <v>52</v>
      </c>
      <c r="B50" s="7">
        <f>+B48-B49</f>
        <v>-1535726757.7805212</v>
      </c>
      <c r="C50" s="7">
        <f aca="true" t="shared" si="7" ref="C50:K50">+C48-C49</f>
        <v>-2621547033</v>
      </c>
      <c r="D50" s="69">
        <f t="shared" si="7"/>
        <v>-3519865430</v>
      </c>
      <c r="E50" s="70">
        <f t="shared" si="7"/>
        <v>-1041805446</v>
      </c>
      <c r="F50" s="7">
        <f t="shared" si="7"/>
        <v>-2719590876</v>
      </c>
      <c r="G50" s="71">
        <f t="shared" si="7"/>
        <v>-2719590876</v>
      </c>
      <c r="H50" s="72">
        <f t="shared" si="7"/>
        <v>-3803026598</v>
      </c>
      <c r="I50" s="70">
        <f t="shared" si="7"/>
        <v>-2342588244.3916354</v>
      </c>
      <c r="J50" s="7">
        <f t="shared" si="7"/>
        <v>-1757583954.988358</v>
      </c>
      <c r="K50" s="71">
        <f t="shared" si="7"/>
        <v>-976188711.7280135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11370232778</v>
      </c>
      <c r="C53" s="6">
        <v>10549633535</v>
      </c>
      <c r="D53" s="23">
        <v>10931177717</v>
      </c>
      <c r="E53" s="24">
        <v>10061454991</v>
      </c>
      <c r="F53" s="6">
        <v>10863707081</v>
      </c>
      <c r="G53" s="25">
        <v>10863707081</v>
      </c>
      <c r="H53" s="26">
        <v>10705084149</v>
      </c>
      <c r="I53" s="24">
        <v>11175698600</v>
      </c>
      <c r="J53" s="6">
        <v>11210804534</v>
      </c>
      <c r="K53" s="25">
        <v>11261842720</v>
      </c>
    </row>
    <row r="54" spans="1:11" ht="13.5">
      <c r="A54" s="22" t="s">
        <v>55</v>
      </c>
      <c r="B54" s="6">
        <v>456233333</v>
      </c>
      <c r="C54" s="6">
        <v>0</v>
      </c>
      <c r="D54" s="23">
        <v>368546140</v>
      </c>
      <c r="E54" s="24">
        <v>433742701</v>
      </c>
      <c r="F54" s="6">
        <v>433742701</v>
      </c>
      <c r="G54" s="25">
        <v>433742701</v>
      </c>
      <c r="H54" s="26">
        <v>346618075</v>
      </c>
      <c r="I54" s="24">
        <v>387830711</v>
      </c>
      <c r="J54" s="6">
        <v>407837247</v>
      </c>
      <c r="K54" s="25">
        <v>430578549</v>
      </c>
    </row>
    <row r="55" spans="1:11" ht="13.5">
      <c r="A55" s="22" t="s">
        <v>56</v>
      </c>
      <c r="B55" s="6">
        <v>33334686</v>
      </c>
      <c r="C55" s="6">
        <v>41368669</v>
      </c>
      <c r="D55" s="23">
        <v>93048063</v>
      </c>
      <c r="E55" s="24">
        <v>168121233</v>
      </c>
      <c r="F55" s="6">
        <v>91663531</v>
      </c>
      <c r="G55" s="25">
        <v>91663531</v>
      </c>
      <c r="H55" s="26">
        <v>32975145</v>
      </c>
      <c r="I55" s="24">
        <v>103414029</v>
      </c>
      <c r="J55" s="6">
        <v>189870728</v>
      </c>
      <c r="K55" s="25">
        <v>260788038</v>
      </c>
    </row>
    <row r="56" spans="1:11" ht="13.5">
      <c r="A56" s="22" t="s">
        <v>57</v>
      </c>
      <c r="B56" s="6">
        <v>187382301</v>
      </c>
      <c r="C56" s="6">
        <v>132783247</v>
      </c>
      <c r="D56" s="23">
        <v>173689413</v>
      </c>
      <c r="E56" s="24">
        <v>196532855</v>
      </c>
      <c r="F56" s="6">
        <v>189287523</v>
      </c>
      <c r="G56" s="25">
        <v>189287523</v>
      </c>
      <c r="H56" s="26">
        <v>183655877</v>
      </c>
      <c r="I56" s="24">
        <v>411795216</v>
      </c>
      <c r="J56" s="6">
        <v>491254281</v>
      </c>
      <c r="K56" s="25">
        <v>532819223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0</v>
      </c>
      <c r="C59" s="6">
        <v>603114288</v>
      </c>
      <c r="D59" s="23">
        <v>523820235</v>
      </c>
      <c r="E59" s="24">
        <v>475952641</v>
      </c>
      <c r="F59" s="6">
        <v>475952641</v>
      </c>
      <c r="G59" s="25">
        <v>475952641</v>
      </c>
      <c r="H59" s="26">
        <v>475952641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0</v>
      </c>
      <c r="C60" s="6">
        <v>443149611</v>
      </c>
      <c r="D60" s="23">
        <v>462558574</v>
      </c>
      <c r="E60" s="24">
        <v>477865844</v>
      </c>
      <c r="F60" s="6">
        <v>477865844</v>
      </c>
      <c r="G60" s="25">
        <v>477865844</v>
      </c>
      <c r="H60" s="26">
        <v>477865844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0.6920199285739859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0.895890414810509</v>
      </c>
      <c r="J70" s="5">
        <f t="shared" si="8"/>
        <v>0.8822078869345429</v>
      </c>
      <c r="K70" s="5">
        <f t="shared" si="8"/>
        <v>0.8873229818858576</v>
      </c>
    </row>
    <row r="71" spans="1:11" ht="12.75" hidden="1">
      <c r="A71" s="2" t="s">
        <v>100</v>
      </c>
      <c r="B71" s="2">
        <f>+B83</f>
        <v>3408556827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4606153892</v>
      </c>
      <c r="J71" s="2">
        <f t="shared" si="9"/>
        <v>4846959574</v>
      </c>
      <c r="K71" s="2">
        <f t="shared" si="9"/>
        <v>5112085406</v>
      </c>
    </row>
    <row r="72" spans="1:11" ht="12.75" hidden="1">
      <c r="A72" s="2" t="s">
        <v>101</v>
      </c>
      <c r="B72" s="2">
        <f>+B77</f>
        <v>4925518307</v>
      </c>
      <c r="C72" s="2">
        <f aca="true" t="shared" si="10" ref="C72:K72">+C77</f>
        <v>4309331919</v>
      </c>
      <c r="D72" s="2">
        <f t="shared" si="10"/>
        <v>4760189855</v>
      </c>
      <c r="E72" s="2">
        <f t="shared" si="10"/>
        <v>4843424019</v>
      </c>
      <c r="F72" s="2">
        <f t="shared" si="10"/>
        <v>4993424019</v>
      </c>
      <c r="G72" s="2">
        <f t="shared" si="10"/>
        <v>4993424019</v>
      </c>
      <c r="H72" s="2">
        <f t="shared" si="10"/>
        <v>4950384465</v>
      </c>
      <c r="I72" s="2">
        <f t="shared" si="10"/>
        <v>5141425576</v>
      </c>
      <c r="J72" s="2">
        <f t="shared" si="10"/>
        <v>5494124056</v>
      </c>
      <c r="K72" s="2">
        <f t="shared" si="10"/>
        <v>5761245353</v>
      </c>
    </row>
    <row r="73" spans="1:11" ht="12.75" hidden="1">
      <c r="A73" s="2" t="s">
        <v>102</v>
      </c>
      <c r="B73" s="2">
        <f>+B74</f>
        <v>277307432.66666657</v>
      </c>
      <c r="C73" s="2">
        <f aca="true" t="shared" si="11" ref="C73:K73">+(C78+C80+C81+C82)-(B78+B80+B81+B82)</f>
        <v>53568177</v>
      </c>
      <c r="D73" s="2">
        <f t="shared" si="11"/>
        <v>429235668</v>
      </c>
      <c r="E73" s="2">
        <f t="shared" si="11"/>
        <v>-537532375</v>
      </c>
      <c r="F73" s="2">
        <f>+(F78+F80+F81+F82)-(D78+D80+D81+D82)</f>
        <v>943726314</v>
      </c>
      <c r="G73" s="2">
        <f>+(G78+G80+G81+G82)-(D78+D80+D81+D82)</f>
        <v>943726314</v>
      </c>
      <c r="H73" s="2">
        <f>+(H78+H80+H81+H82)-(D78+D80+D81+D82)</f>
        <v>1775661345</v>
      </c>
      <c r="I73" s="2">
        <f>+(I78+I80+I81+I82)-(E78+E80+E81+E82)</f>
        <v>402613985</v>
      </c>
      <c r="J73" s="2">
        <f t="shared" si="11"/>
        <v>205883813</v>
      </c>
      <c r="K73" s="2">
        <f t="shared" si="11"/>
        <v>67476918</v>
      </c>
    </row>
    <row r="74" spans="1:11" ht="12.75" hidden="1">
      <c r="A74" s="2" t="s">
        <v>103</v>
      </c>
      <c r="B74" s="2">
        <f>+TREND(C74:E74)</f>
        <v>277307432.66666657</v>
      </c>
      <c r="C74" s="2">
        <f>+C73</f>
        <v>53568177</v>
      </c>
      <c r="D74" s="2">
        <f aca="true" t="shared" si="12" ref="D74:K74">+D73</f>
        <v>429235668</v>
      </c>
      <c r="E74" s="2">
        <f t="shared" si="12"/>
        <v>-537532375</v>
      </c>
      <c r="F74" s="2">
        <f t="shared" si="12"/>
        <v>943726314</v>
      </c>
      <c r="G74" s="2">
        <f t="shared" si="12"/>
        <v>943726314</v>
      </c>
      <c r="H74" s="2">
        <f t="shared" si="12"/>
        <v>1775661345</v>
      </c>
      <c r="I74" s="2">
        <f t="shared" si="12"/>
        <v>402613985</v>
      </c>
      <c r="J74" s="2">
        <f t="shared" si="12"/>
        <v>205883813</v>
      </c>
      <c r="K74" s="2">
        <f t="shared" si="12"/>
        <v>67476918</v>
      </c>
    </row>
    <row r="75" spans="1:11" ht="12.75" hidden="1">
      <c r="A75" s="2" t="s">
        <v>104</v>
      </c>
      <c r="B75" s="2">
        <f>+B84-(((B80+B81+B78)*B70)-B79)</f>
        <v>1515973497.7805212</v>
      </c>
      <c r="C75" s="2">
        <f aca="true" t="shared" si="13" ref="C75:K75">+C84-(((C80+C81+C78)*C70)-C79)</f>
        <v>2689018813</v>
      </c>
      <c r="D75" s="2">
        <f t="shared" si="13"/>
        <v>3737394927</v>
      </c>
      <c r="E75" s="2">
        <f t="shared" si="13"/>
        <v>1184855253</v>
      </c>
      <c r="F75" s="2">
        <f t="shared" si="13"/>
        <v>2737271859</v>
      </c>
      <c r="G75" s="2">
        <f t="shared" si="13"/>
        <v>2737271859</v>
      </c>
      <c r="H75" s="2">
        <f t="shared" si="13"/>
        <v>4040108594</v>
      </c>
      <c r="I75" s="2">
        <f t="shared" si="13"/>
        <v>2483738568.3916354</v>
      </c>
      <c r="J75" s="2">
        <f t="shared" si="13"/>
        <v>1941771449.988358</v>
      </c>
      <c r="K75" s="2">
        <f t="shared" si="13"/>
        <v>1161359218.7280135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4925518307</v>
      </c>
      <c r="C77" s="3">
        <v>4309331919</v>
      </c>
      <c r="D77" s="3">
        <v>4760189855</v>
      </c>
      <c r="E77" s="3">
        <v>4843424019</v>
      </c>
      <c r="F77" s="3">
        <v>4993424019</v>
      </c>
      <c r="G77" s="3">
        <v>4993424019</v>
      </c>
      <c r="H77" s="3">
        <v>4950384465</v>
      </c>
      <c r="I77" s="3">
        <v>5141425576</v>
      </c>
      <c r="J77" s="3">
        <v>5494124056</v>
      </c>
      <c r="K77" s="3">
        <v>5761245353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2080081543</v>
      </c>
      <c r="C79" s="3">
        <v>2689018813</v>
      </c>
      <c r="D79" s="3">
        <v>3737394927</v>
      </c>
      <c r="E79" s="3">
        <v>1156326552</v>
      </c>
      <c r="F79" s="3">
        <v>2737271859</v>
      </c>
      <c r="G79" s="3">
        <v>2737271859</v>
      </c>
      <c r="H79" s="3">
        <v>4040108594</v>
      </c>
      <c r="I79" s="3">
        <v>3525701242</v>
      </c>
      <c r="J79" s="3">
        <v>3149453024</v>
      </c>
      <c r="K79" s="3">
        <v>2435916824</v>
      </c>
    </row>
    <row r="80" spans="1:11" ht="12.75" hidden="1">
      <c r="A80" s="1" t="s">
        <v>69</v>
      </c>
      <c r="B80" s="3">
        <v>405230620</v>
      </c>
      <c r="C80" s="3">
        <v>702502165</v>
      </c>
      <c r="D80" s="3">
        <v>1011386394</v>
      </c>
      <c r="E80" s="3">
        <v>479144093</v>
      </c>
      <c r="F80" s="3">
        <v>1785049304</v>
      </c>
      <c r="G80" s="3">
        <v>1785049304</v>
      </c>
      <c r="H80" s="3">
        <v>2599844249</v>
      </c>
      <c r="I80" s="3">
        <v>1427854318</v>
      </c>
      <c r="J80" s="3">
        <v>1633725493</v>
      </c>
      <c r="K80" s="3">
        <v>1701189079</v>
      </c>
    </row>
    <row r="81" spans="1:11" ht="12.75" hidden="1">
      <c r="A81" s="1" t="s">
        <v>70</v>
      </c>
      <c r="B81" s="3">
        <v>409930941</v>
      </c>
      <c r="C81" s="3">
        <v>166227573</v>
      </c>
      <c r="D81" s="3">
        <v>286579012</v>
      </c>
      <c r="E81" s="3">
        <v>281288938</v>
      </c>
      <c r="F81" s="3">
        <v>456642416</v>
      </c>
      <c r="G81" s="3">
        <v>456642416</v>
      </c>
      <c r="H81" s="3">
        <v>473782502</v>
      </c>
      <c r="I81" s="3">
        <v>-264807302</v>
      </c>
      <c r="J81" s="3">
        <v>-264794664</v>
      </c>
      <c r="K81" s="3">
        <v>-264781332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3408556827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4606153892</v>
      </c>
      <c r="J83" s="3">
        <v>4846959574</v>
      </c>
      <c r="K83" s="3">
        <v>5112085406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28528701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468861894</v>
      </c>
      <c r="C5" s="6">
        <v>498821026</v>
      </c>
      <c r="D5" s="23">
        <v>529304774</v>
      </c>
      <c r="E5" s="24">
        <v>576921582</v>
      </c>
      <c r="F5" s="6">
        <v>561316870</v>
      </c>
      <c r="G5" s="25">
        <v>561316870</v>
      </c>
      <c r="H5" s="26">
        <v>447754674</v>
      </c>
      <c r="I5" s="24">
        <v>578156378</v>
      </c>
      <c r="J5" s="6">
        <v>608220511</v>
      </c>
      <c r="K5" s="25">
        <v>637415095</v>
      </c>
    </row>
    <row r="6" spans="1:11" ht="13.5">
      <c r="A6" s="22" t="s">
        <v>19</v>
      </c>
      <c r="B6" s="6">
        <v>1399953811</v>
      </c>
      <c r="C6" s="6">
        <v>1591308510</v>
      </c>
      <c r="D6" s="23">
        <v>1569173508</v>
      </c>
      <c r="E6" s="24">
        <v>1663380103</v>
      </c>
      <c r="F6" s="6">
        <v>1824899452</v>
      </c>
      <c r="G6" s="25">
        <v>1824899452</v>
      </c>
      <c r="H6" s="26">
        <v>1569596295</v>
      </c>
      <c r="I6" s="24">
        <v>1940900272</v>
      </c>
      <c r="J6" s="6">
        <v>2041827092</v>
      </c>
      <c r="K6" s="25">
        <v>2139834790</v>
      </c>
    </row>
    <row r="7" spans="1:11" ht="13.5">
      <c r="A7" s="22" t="s">
        <v>20</v>
      </c>
      <c r="B7" s="6">
        <v>13604705</v>
      </c>
      <c r="C7" s="6">
        <v>8524831</v>
      </c>
      <c r="D7" s="23">
        <v>5124547</v>
      </c>
      <c r="E7" s="24">
        <v>7389907</v>
      </c>
      <c r="F7" s="6">
        <v>7389907</v>
      </c>
      <c r="G7" s="25">
        <v>7389907</v>
      </c>
      <c r="H7" s="26">
        <v>1644447</v>
      </c>
      <c r="I7" s="24">
        <v>7833302</v>
      </c>
      <c r="J7" s="6">
        <v>8209300</v>
      </c>
      <c r="K7" s="25">
        <v>8603347</v>
      </c>
    </row>
    <row r="8" spans="1:11" ht="13.5">
      <c r="A8" s="22" t="s">
        <v>21</v>
      </c>
      <c r="B8" s="6">
        <v>298893743</v>
      </c>
      <c r="C8" s="6">
        <v>494237518</v>
      </c>
      <c r="D8" s="23">
        <v>389862618</v>
      </c>
      <c r="E8" s="24">
        <v>434121497</v>
      </c>
      <c r="F8" s="6">
        <v>448752567</v>
      </c>
      <c r="G8" s="25">
        <v>448752567</v>
      </c>
      <c r="H8" s="26">
        <v>92460464</v>
      </c>
      <c r="I8" s="24">
        <v>540205076</v>
      </c>
      <c r="J8" s="6">
        <v>518240936</v>
      </c>
      <c r="K8" s="25">
        <v>566393600</v>
      </c>
    </row>
    <row r="9" spans="1:11" ht="13.5">
      <c r="A9" s="22" t="s">
        <v>22</v>
      </c>
      <c r="B9" s="6">
        <v>208029537</v>
      </c>
      <c r="C9" s="6">
        <v>419377274</v>
      </c>
      <c r="D9" s="23">
        <v>208237665</v>
      </c>
      <c r="E9" s="24">
        <v>375108346</v>
      </c>
      <c r="F9" s="6">
        <v>274432632</v>
      </c>
      <c r="G9" s="25">
        <v>274432632</v>
      </c>
      <c r="H9" s="26">
        <v>78882230</v>
      </c>
      <c r="I9" s="24">
        <v>265976431</v>
      </c>
      <c r="J9" s="6">
        <v>257409147</v>
      </c>
      <c r="K9" s="25">
        <v>269764779</v>
      </c>
    </row>
    <row r="10" spans="1:11" ht="25.5">
      <c r="A10" s="27" t="s">
        <v>94</v>
      </c>
      <c r="B10" s="28">
        <f>SUM(B5:B9)</f>
        <v>2389343690</v>
      </c>
      <c r="C10" s="29">
        <f aca="true" t="shared" si="0" ref="C10:K10">SUM(C5:C9)</f>
        <v>3012269159</v>
      </c>
      <c r="D10" s="30">
        <f t="shared" si="0"/>
        <v>2701703112</v>
      </c>
      <c r="E10" s="28">
        <f t="shared" si="0"/>
        <v>3056921435</v>
      </c>
      <c r="F10" s="29">
        <f t="shared" si="0"/>
        <v>3116791428</v>
      </c>
      <c r="G10" s="31">
        <f t="shared" si="0"/>
        <v>3116791428</v>
      </c>
      <c r="H10" s="32">
        <f t="shared" si="0"/>
        <v>2190338110</v>
      </c>
      <c r="I10" s="28">
        <f t="shared" si="0"/>
        <v>3333071459</v>
      </c>
      <c r="J10" s="29">
        <f t="shared" si="0"/>
        <v>3433906986</v>
      </c>
      <c r="K10" s="31">
        <f t="shared" si="0"/>
        <v>3622011611</v>
      </c>
    </row>
    <row r="11" spans="1:11" ht="13.5">
      <c r="A11" s="22" t="s">
        <v>23</v>
      </c>
      <c r="B11" s="6">
        <v>642851821</v>
      </c>
      <c r="C11" s="6">
        <v>711587624</v>
      </c>
      <c r="D11" s="23">
        <v>751608306</v>
      </c>
      <c r="E11" s="24">
        <v>801631894</v>
      </c>
      <c r="F11" s="6">
        <v>865275848</v>
      </c>
      <c r="G11" s="25">
        <v>865275848</v>
      </c>
      <c r="H11" s="26">
        <v>-725238408</v>
      </c>
      <c r="I11" s="24">
        <v>910616153</v>
      </c>
      <c r="J11" s="6">
        <v>954536484</v>
      </c>
      <c r="K11" s="25">
        <v>998170839</v>
      </c>
    </row>
    <row r="12" spans="1:11" ht="13.5">
      <c r="A12" s="22" t="s">
        <v>24</v>
      </c>
      <c r="B12" s="6">
        <v>29169398</v>
      </c>
      <c r="C12" s="6">
        <v>22613785</v>
      </c>
      <c r="D12" s="23">
        <v>34389973</v>
      </c>
      <c r="E12" s="24">
        <v>36040001</v>
      </c>
      <c r="F12" s="6">
        <v>36040000</v>
      </c>
      <c r="G12" s="25">
        <v>36040000</v>
      </c>
      <c r="H12" s="26">
        <v>33597644</v>
      </c>
      <c r="I12" s="24">
        <v>36126051</v>
      </c>
      <c r="J12" s="6">
        <v>37932346</v>
      </c>
      <c r="K12" s="25">
        <v>39828964</v>
      </c>
    </row>
    <row r="13" spans="1:11" ht="13.5">
      <c r="A13" s="22" t="s">
        <v>95</v>
      </c>
      <c r="B13" s="6">
        <v>273808559</v>
      </c>
      <c r="C13" s="6">
        <v>302459136</v>
      </c>
      <c r="D13" s="23">
        <v>300013983</v>
      </c>
      <c r="E13" s="24">
        <v>292573695</v>
      </c>
      <c r="F13" s="6">
        <v>300573695</v>
      </c>
      <c r="G13" s="25">
        <v>300573695</v>
      </c>
      <c r="H13" s="26">
        <v>361322712</v>
      </c>
      <c r="I13" s="24">
        <v>306585170</v>
      </c>
      <c r="J13" s="6">
        <v>306585170</v>
      </c>
      <c r="K13" s="25">
        <v>306585170</v>
      </c>
    </row>
    <row r="14" spans="1:11" ht="13.5">
      <c r="A14" s="22" t="s">
        <v>25</v>
      </c>
      <c r="B14" s="6">
        <v>52697212</v>
      </c>
      <c r="C14" s="6">
        <v>80995940</v>
      </c>
      <c r="D14" s="23">
        <v>71690411</v>
      </c>
      <c r="E14" s="24">
        <v>50423081</v>
      </c>
      <c r="F14" s="6">
        <v>53210504</v>
      </c>
      <c r="G14" s="25">
        <v>53210504</v>
      </c>
      <c r="H14" s="26">
        <v>55525138</v>
      </c>
      <c r="I14" s="24">
        <v>52249363</v>
      </c>
      <c r="J14" s="6">
        <v>55906819</v>
      </c>
      <c r="K14" s="25">
        <v>47846655</v>
      </c>
    </row>
    <row r="15" spans="1:11" ht="13.5">
      <c r="A15" s="22" t="s">
        <v>26</v>
      </c>
      <c r="B15" s="6">
        <v>889809023</v>
      </c>
      <c r="C15" s="6">
        <v>853064010</v>
      </c>
      <c r="D15" s="23">
        <v>992888292</v>
      </c>
      <c r="E15" s="24">
        <v>1084339361</v>
      </c>
      <c r="F15" s="6">
        <v>1089024709</v>
      </c>
      <c r="G15" s="25">
        <v>1089024709</v>
      </c>
      <c r="H15" s="26">
        <v>1084348468</v>
      </c>
      <c r="I15" s="24">
        <v>1225585782</v>
      </c>
      <c r="J15" s="6">
        <v>1244560656</v>
      </c>
      <c r="K15" s="25">
        <v>1306742012</v>
      </c>
    </row>
    <row r="16" spans="1:11" ht="13.5">
      <c r="A16" s="22" t="s">
        <v>21</v>
      </c>
      <c r="B16" s="6">
        <v>48286678</v>
      </c>
      <c r="C16" s="6">
        <v>76189020</v>
      </c>
      <c r="D16" s="23">
        <v>3159429</v>
      </c>
      <c r="E16" s="24">
        <v>5125136</v>
      </c>
      <c r="F16" s="6">
        <v>5125136</v>
      </c>
      <c r="G16" s="25">
        <v>5125136</v>
      </c>
      <c r="H16" s="26">
        <v>1038626</v>
      </c>
      <c r="I16" s="24">
        <v>5376268</v>
      </c>
      <c r="J16" s="6">
        <v>5634329</v>
      </c>
      <c r="K16" s="25">
        <v>5904777</v>
      </c>
    </row>
    <row r="17" spans="1:11" ht="13.5">
      <c r="A17" s="22" t="s">
        <v>27</v>
      </c>
      <c r="B17" s="6">
        <v>736509212</v>
      </c>
      <c r="C17" s="6">
        <v>824125288</v>
      </c>
      <c r="D17" s="23">
        <v>750368742</v>
      </c>
      <c r="E17" s="24">
        <v>705831908</v>
      </c>
      <c r="F17" s="6">
        <v>766408474</v>
      </c>
      <c r="G17" s="25">
        <v>766408474</v>
      </c>
      <c r="H17" s="26">
        <v>35484902</v>
      </c>
      <c r="I17" s="24">
        <v>753582835</v>
      </c>
      <c r="J17" s="6">
        <v>795835892</v>
      </c>
      <c r="K17" s="25">
        <v>799995457</v>
      </c>
    </row>
    <row r="18" spans="1:11" ht="13.5">
      <c r="A18" s="33" t="s">
        <v>28</v>
      </c>
      <c r="B18" s="34">
        <f>SUM(B11:B17)</f>
        <v>2673131903</v>
      </c>
      <c r="C18" s="35">
        <f aca="true" t="shared" si="1" ref="C18:K18">SUM(C11:C17)</f>
        <v>2871034803</v>
      </c>
      <c r="D18" s="36">
        <f t="shared" si="1"/>
        <v>2904119136</v>
      </c>
      <c r="E18" s="34">
        <f t="shared" si="1"/>
        <v>2975965076</v>
      </c>
      <c r="F18" s="35">
        <f t="shared" si="1"/>
        <v>3115658366</v>
      </c>
      <c r="G18" s="37">
        <f t="shared" si="1"/>
        <v>3115658366</v>
      </c>
      <c r="H18" s="38">
        <f t="shared" si="1"/>
        <v>846079082</v>
      </c>
      <c r="I18" s="34">
        <f t="shared" si="1"/>
        <v>3290121622</v>
      </c>
      <c r="J18" s="35">
        <f t="shared" si="1"/>
        <v>3400991696</v>
      </c>
      <c r="K18" s="37">
        <f t="shared" si="1"/>
        <v>3505073874</v>
      </c>
    </row>
    <row r="19" spans="1:11" ht="13.5">
      <c r="A19" s="33" t="s">
        <v>29</v>
      </c>
      <c r="B19" s="39">
        <f>+B10-B18</f>
        <v>-283788213</v>
      </c>
      <c r="C19" s="40">
        <f aca="true" t="shared" si="2" ref="C19:K19">+C10-C18</f>
        <v>141234356</v>
      </c>
      <c r="D19" s="41">
        <f t="shared" si="2"/>
        <v>-202416024</v>
      </c>
      <c r="E19" s="39">
        <f t="shared" si="2"/>
        <v>80956359</v>
      </c>
      <c r="F19" s="40">
        <f t="shared" si="2"/>
        <v>1133062</v>
      </c>
      <c r="G19" s="42">
        <f t="shared" si="2"/>
        <v>1133062</v>
      </c>
      <c r="H19" s="43">
        <f t="shared" si="2"/>
        <v>1344259028</v>
      </c>
      <c r="I19" s="39">
        <f t="shared" si="2"/>
        <v>42949837</v>
      </c>
      <c r="J19" s="40">
        <f t="shared" si="2"/>
        <v>32915290</v>
      </c>
      <c r="K19" s="42">
        <f t="shared" si="2"/>
        <v>116937737</v>
      </c>
    </row>
    <row r="20" spans="1:11" ht="25.5">
      <c r="A20" s="44" t="s">
        <v>30</v>
      </c>
      <c r="B20" s="45">
        <v>142482129</v>
      </c>
      <c r="C20" s="46">
        <v>173378037</v>
      </c>
      <c r="D20" s="47">
        <v>236380222</v>
      </c>
      <c r="E20" s="45">
        <v>179419505</v>
      </c>
      <c r="F20" s="46">
        <v>210502616</v>
      </c>
      <c r="G20" s="48">
        <v>210502616</v>
      </c>
      <c r="H20" s="49">
        <v>106535373</v>
      </c>
      <c r="I20" s="45">
        <v>186700925</v>
      </c>
      <c r="J20" s="46">
        <v>197490064</v>
      </c>
      <c r="K20" s="48">
        <v>210519400</v>
      </c>
    </row>
    <row r="21" spans="1:11" ht="63.75">
      <c r="A21" s="50" t="s">
        <v>96</v>
      </c>
      <c r="B21" s="51">
        <v>0</v>
      </c>
      <c r="C21" s="52">
        <v>49603383</v>
      </c>
      <c r="D21" s="53">
        <v>119187280</v>
      </c>
      <c r="E21" s="51">
        <v>85554643</v>
      </c>
      <c r="F21" s="52">
        <v>12214551</v>
      </c>
      <c r="G21" s="54">
        <v>12214551</v>
      </c>
      <c r="H21" s="55">
        <v>10905569</v>
      </c>
      <c r="I21" s="51">
        <v>12947423</v>
      </c>
      <c r="J21" s="52">
        <v>13568900</v>
      </c>
      <c r="K21" s="54">
        <v>14220209</v>
      </c>
    </row>
    <row r="22" spans="1:11" ht="25.5">
      <c r="A22" s="56" t="s">
        <v>97</v>
      </c>
      <c r="B22" s="57">
        <f>SUM(B19:B21)</f>
        <v>-141306084</v>
      </c>
      <c r="C22" s="58">
        <f aca="true" t="shared" si="3" ref="C22:K22">SUM(C19:C21)</f>
        <v>364215776</v>
      </c>
      <c r="D22" s="59">
        <f t="shared" si="3"/>
        <v>153151478</v>
      </c>
      <c r="E22" s="57">
        <f t="shared" si="3"/>
        <v>345930507</v>
      </c>
      <c r="F22" s="58">
        <f t="shared" si="3"/>
        <v>223850229</v>
      </c>
      <c r="G22" s="60">
        <f t="shared" si="3"/>
        <v>223850229</v>
      </c>
      <c r="H22" s="61">
        <f t="shared" si="3"/>
        <v>1461699970</v>
      </c>
      <c r="I22" s="57">
        <f t="shared" si="3"/>
        <v>242598185</v>
      </c>
      <c r="J22" s="58">
        <f t="shared" si="3"/>
        <v>243974254</v>
      </c>
      <c r="K22" s="60">
        <f t="shared" si="3"/>
        <v>341677346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-141306084</v>
      </c>
      <c r="C24" s="40">
        <f aca="true" t="shared" si="4" ref="C24:K24">SUM(C22:C23)</f>
        <v>364215776</v>
      </c>
      <c r="D24" s="41">
        <f t="shared" si="4"/>
        <v>153151478</v>
      </c>
      <c r="E24" s="39">
        <f t="shared" si="4"/>
        <v>345930507</v>
      </c>
      <c r="F24" s="40">
        <f t="shared" si="4"/>
        <v>223850229</v>
      </c>
      <c r="G24" s="42">
        <f t="shared" si="4"/>
        <v>223850229</v>
      </c>
      <c r="H24" s="43">
        <f t="shared" si="4"/>
        <v>1461699970</v>
      </c>
      <c r="I24" s="39">
        <f t="shared" si="4"/>
        <v>242598185</v>
      </c>
      <c r="J24" s="40">
        <f t="shared" si="4"/>
        <v>243974254</v>
      </c>
      <c r="K24" s="42">
        <f t="shared" si="4"/>
        <v>341677346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228814013</v>
      </c>
      <c r="C27" s="7">
        <v>281398413</v>
      </c>
      <c r="D27" s="69">
        <v>0</v>
      </c>
      <c r="E27" s="70">
        <v>342392347</v>
      </c>
      <c r="F27" s="7">
        <v>220527386</v>
      </c>
      <c r="G27" s="71">
        <v>220527386</v>
      </c>
      <c r="H27" s="72">
        <v>138287895</v>
      </c>
      <c r="I27" s="70">
        <v>199325784</v>
      </c>
      <c r="J27" s="7">
        <v>213250764</v>
      </c>
      <c r="K27" s="71">
        <v>309136582</v>
      </c>
    </row>
    <row r="28" spans="1:11" ht="13.5">
      <c r="A28" s="73" t="s">
        <v>34</v>
      </c>
      <c r="B28" s="6">
        <v>142482128</v>
      </c>
      <c r="C28" s="6">
        <v>0</v>
      </c>
      <c r="D28" s="23">
        <v>0</v>
      </c>
      <c r="E28" s="24">
        <v>131511000</v>
      </c>
      <c r="F28" s="6">
        <v>183353162</v>
      </c>
      <c r="G28" s="25">
        <v>183353162</v>
      </c>
      <c r="H28" s="26">
        <v>0</v>
      </c>
      <c r="I28" s="24">
        <v>186700924</v>
      </c>
      <c r="J28" s="6">
        <v>197490063</v>
      </c>
      <c r="K28" s="25">
        <v>210519399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2879630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83452255</v>
      </c>
      <c r="C31" s="6">
        <v>0</v>
      </c>
      <c r="D31" s="23">
        <v>0</v>
      </c>
      <c r="E31" s="24">
        <v>59977542</v>
      </c>
      <c r="F31" s="6">
        <v>37174224</v>
      </c>
      <c r="G31" s="25">
        <v>37174224</v>
      </c>
      <c r="H31" s="26">
        <v>0</v>
      </c>
      <c r="I31" s="24">
        <v>12624860</v>
      </c>
      <c r="J31" s="6">
        <v>15760701</v>
      </c>
      <c r="K31" s="25">
        <v>98617183</v>
      </c>
    </row>
    <row r="32" spans="1:11" ht="13.5">
      <c r="A32" s="33" t="s">
        <v>37</v>
      </c>
      <c r="B32" s="7">
        <f>SUM(B28:B31)</f>
        <v>228814013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191488542</v>
      </c>
      <c r="F32" s="7">
        <f t="shared" si="5"/>
        <v>220527386</v>
      </c>
      <c r="G32" s="71">
        <f t="shared" si="5"/>
        <v>220527386</v>
      </c>
      <c r="H32" s="72">
        <f t="shared" si="5"/>
        <v>0</v>
      </c>
      <c r="I32" s="70">
        <f t="shared" si="5"/>
        <v>199325784</v>
      </c>
      <c r="J32" s="7">
        <f t="shared" si="5"/>
        <v>213250764</v>
      </c>
      <c r="K32" s="71">
        <f t="shared" si="5"/>
        <v>309136582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557163209</v>
      </c>
      <c r="C35" s="6">
        <v>-242070040</v>
      </c>
      <c r="D35" s="23">
        <v>344124544</v>
      </c>
      <c r="E35" s="24">
        <v>894863922</v>
      </c>
      <c r="F35" s="6">
        <v>599938941</v>
      </c>
      <c r="G35" s="25">
        <v>599938941</v>
      </c>
      <c r="H35" s="26">
        <v>1576338335</v>
      </c>
      <c r="I35" s="24">
        <v>517535659</v>
      </c>
      <c r="J35" s="6">
        <v>528306290</v>
      </c>
      <c r="K35" s="25">
        <v>539346661</v>
      </c>
    </row>
    <row r="36" spans="1:11" ht="13.5">
      <c r="A36" s="22" t="s">
        <v>40</v>
      </c>
      <c r="B36" s="6">
        <v>6044543093</v>
      </c>
      <c r="C36" s="6">
        <v>122742932</v>
      </c>
      <c r="D36" s="23">
        <v>66161544</v>
      </c>
      <c r="E36" s="24">
        <v>6316239703</v>
      </c>
      <c r="F36" s="6">
        <v>6467936464</v>
      </c>
      <c r="G36" s="25">
        <v>6467936464</v>
      </c>
      <c r="H36" s="26">
        <v>714065102</v>
      </c>
      <c r="I36" s="24">
        <v>6337081841</v>
      </c>
      <c r="J36" s="6">
        <v>6244807934</v>
      </c>
      <c r="K36" s="25">
        <v>6246569228</v>
      </c>
    </row>
    <row r="37" spans="1:11" ht="13.5">
      <c r="A37" s="22" t="s">
        <v>41</v>
      </c>
      <c r="B37" s="6">
        <v>1024786897</v>
      </c>
      <c r="C37" s="6">
        <v>-21253851</v>
      </c>
      <c r="D37" s="23">
        <v>64880269</v>
      </c>
      <c r="E37" s="24">
        <v>631523698</v>
      </c>
      <c r="F37" s="6">
        <v>640381076</v>
      </c>
      <c r="G37" s="25">
        <v>640381076</v>
      </c>
      <c r="H37" s="26">
        <v>872352566</v>
      </c>
      <c r="I37" s="24">
        <v>934383245</v>
      </c>
      <c r="J37" s="6">
        <v>958937866</v>
      </c>
      <c r="K37" s="25">
        <v>991526998</v>
      </c>
    </row>
    <row r="38" spans="1:11" ht="13.5">
      <c r="A38" s="22" t="s">
        <v>42</v>
      </c>
      <c r="B38" s="6">
        <v>629120442</v>
      </c>
      <c r="C38" s="6">
        <v>-184474450</v>
      </c>
      <c r="D38" s="23">
        <v>8164347</v>
      </c>
      <c r="E38" s="24">
        <v>545269215</v>
      </c>
      <c r="F38" s="6">
        <v>618995974</v>
      </c>
      <c r="G38" s="25">
        <v>618995974</v>
      </c>
      <c r="H38" s="26">
        <v>-37653676</v>
      </c>
      <c r="I38" s="24">
        <v>626187631</v>
      </c>
      <c r="J38" s="6">
        <v>603502772</v>
      </c>
      <c r="K38" s="25">
        <v>553731951</v>
      </c>
    </row>
    <row r="39" spans="1:11" ht="13.5">
      <c r="A39" s="22" t="s">
        <v>43</v>
      </c>
      <c r="B39" s="6">
        <v>4947798963</v>
      </c>
      <c r="C39" s="6">
        <v>-277814583</v>
      </c>
      <c r="D39" s="23">
        <v>184089994</v>
      </c>
      <c r="E39" s="24">
        <v>5688380205</v>
      </c>
      <c r="F39" s="6">
        <v>5584648126</v>
      </c>
      <c r="G39" s="25">
        <v>5584648126</v>
      </c>
      <c r="H39" s="26">
        <v>-5965326</v>
      </c>
      <c r="I39" s="24">
        <v>5051448439</v>
      </c>
      <c r="J39" s="6">
        <v>4966699332</v>
      </c>
      <c r="K39" s="25">
        <v>4898979594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263191515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-240246535</v>
      </c>
      <c r="C43" s="6">
        <v>78828295</v>
      </c>
      <c r="D43" s="23">
        <v>-86570844</v>
      </c>
      <c r="E43" s="24">
        <v>7742549</v>
      </c>
      <c r="F43" s="6">
        <v>-911598</v>
      </c>
      <c r="G43" s="25">
        <v>-911598</v>
      </c>
      <c r="H43" s="26">
        <v>249888412</v>
      </c>
      <c r="I43" s="24">
        <v>-31188</v>
      </c>
      <c r="J43" s="6">
        <v>-33315</v>
      </c>
      <c r="K43" s="25">
        <v>-34848</v>
      </c>
    </row>
    <row r="44" spans="1:11" ht="13.5">
      <c r="A44" s="22" t="s">
        <v>47</v>
      </c>
      <c r="B44" s="6">
        <v>-45487289</v>
      </c>
      <c r="C44" s="6">
        <v>1034003</v>
      </c>
      <c r="D44" s="23">
        <v>-12650608</v>
      </c>
      <c r="E44" s="24">
        <v>79524397</v>
      </c>
      <c r="F44" s="6">
        <v>6919002</v>
      </c>
      <c r="G44" s="25">
        <v>6919002</v>
      </c>
      <c r="H44" s="26">
        <v>-1129297</v>
      </c>
      <c r="I44" s="24">
        <v>374134</v>
      </c>
      <c r="J44" s="6">
        <v>376005</v>
      </c>
      <c r="K44" s="25">
        <v>377885</v>
      </c>
    </row>
    <row r="45" spans="1:11" ht="13.5">
      <c r="A45" s="33" t="s">
        <v>48</v>
      </c>
      <c r="B45" s="7">
        <v>44752373</v>
      </c>
      <c r="C45" s="7">
        <v>79862298</v>
      </c>
      <c r="D45" s="69">
        <v>-294832761</v>
      </c>
      <c r="E45" s="70">
        <v>518429171</v>
      </c>
      <c r="F45" s="7">
        <v>6007404</v>
      </c>
      <c r="G45" s="71">
        <v>6007404</v>
      </c>
      <c r="H45" s="72">
        <v>1318535384</v>
      </c>
      <c r="I45" s="70">
        <v>19619047</v>
      </c>
      <c r="J45" s="7">
        <v>19792276</v>
      </c>
      <c r="K45" s="71">
        <v>19967670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125059173</v>
      </c>
      <c r="C48" s="6">
        <v>-62837727</v>
      </c>
      <c r="D48" s="23">
        <v>-162877800</v>
      </c>
      <c r="E48" s="24">
        <v>431162225</v>
      </c>
      <c r="F48" s="6">
        <v>3611020</v>
      </c>
      <c r="G48" s="25">
        <v>3611020</v>
      </c>
      <c r="H48" s="26">
        <v>2119561523</v>
      </c>
      <c r="I48" s="24">
        <v>39602266</v>
      </c>
      <c r="J48" s="6">
        <v>41422448</v>
      </c>
      <c r="K48" s="25">
        <v>43327619</v>
      </c>
    </row>
    <row r="49" spans="1:11" ht="13.5">
      <c r="A49" s="22" t="s">
        <v>51</v>
      </c>
      <c r="B49" s="6">
        <f>+B75</f>
        <v>384184744.64215076</v>
      </c>
      <c r="C49" s="6">
        <f aca="true" t="shared" si="6" ref="C49:K49">+C75</f>
        <v>-22287854</v>
      </c>
      <c r="D49" s="23">
        <f t="shared" si="6"/>
        <v>76496874</v>
      </c>
      <c r="E49" s="24">
        <f t="shared" si="6"/>
        <v>524146274</v>
      </c>
      <c r="F49" s="6">
        <f t="shared" si="6"/>
        <v>522744893</v>
      </c>
      <c r="G49" s="25">
        <f t="shared" si="6"/>
        <v>522744893</v>
      </c>
      <c r="H49" s="26">
        <f t="shared" si="6"/>
        <v>880326650</v>
      </c>
      <c r="I49" s="24">
        <f t="shared" si="6"/>
        <v>815908379</v>
      </c>
      <c r="J49" s="6">
        <f t="shared" si="6"/>
        <v>845650542</v>
      </c>
      <c r="K49" s="25">
        <f t="shared" si="6"/>
        <v>876746621</v>
      </c>
    </row>
    <row r="50" spans="1:11" ht="13.5">
      <c r="A50" s="33" t="s">
        <v>52</v>
      </c>
      <c r="B50" s="7">
        <f>+B48-B49</f>
        <v>-259125571.64215076</v>
      </c>
      <c r="C50" s="7">
        <f aca="true" t="shared" si="7" ref="C50:K50">+C48-C49</f>
        <v>-40549873</v>
      </c>
      <c r="D50" s="69">
        <f t="shared" si="7"/>
        <v>-239374674</v>
      </c>
      <c r="E50" s="70">
        <f t="shared" si="7"/>
        <v>-92984049</v>
      </c>
      <c r="F50" s="7">
        <f t="shared" si="7"/>
        <v>-519133873</v>
      </c>
      <c r="G50" s="71">
        <f t="shared" si="7"/>
        <v>-519133873</v>
      </c>
      <c r="H50" s="72">
        <f t="shared" si="7"/>
        <v>1239234873</v>
      </c>
      <c r="I50" s="70">
        <f t="shared" si="7"/>
        <v>-776306113</v>
      </c>
      <c r="J50" s="7">
        <f t="shared" si="7"/>
        <v>-804228094</v>
      </c>
      <c r="K50" s="71">
        <f t="shared" si="7"/>
        <v>-833419002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6043910647</v>
      </c>
      <c r="C53" s="6">
        <v>-44896763</v>
      </c>
      <c r="D53" s="23">
        <v>-219215</v>
      </c>
      <c r="E53" s="24">
        <v>5972909198</v>
      </c>
      <c r="F53" s="6">
        <v>6246716020</v>
      </c>
      <c r="G53" s="25">
        <v>6246716020</v>
      </c>
      <c r="H53" s="26">
        <v>164112723</v>
      </c>
      <c r="I53" s="24">
        <v>6137031811</v>
      </c>
      <c r="J53" s="6">
        <v>6030799609</v>
      </c>
      <c r="K53" s="25">
        <v>5936640237</v>
      </c>
    </row>
    <row r="54" spans="1:11" ht="13.5">
      <c r="A54" s="22" t="s">
        <v>55</v>
      </c>
      <c r="B54" s="6">
        <v>273808559</v>
      </c>
      <c r="C54" s="6">
        <v>0</v>
      </c>
      <c r="D54" s="23">
        <v>272316168</v>
      </c>
      <c r="E54" s="24">
        <v>292573695</v>
      </c>
      <c r="F54" s="6">
        <v>292573695</v>
      </c>
      <c r="G54" s="25">
        <v>292573695</v>
      </c>
      <c r="H54" s="26">
        <v>361322712</v>
      </c>
      <c r="I54" s="24">
        <v>306817170</v>
      </c>
      <c r="J54" s="6">
        <v>306817170</v>
      </c>
      <c r="K54" s="25">
        <v>306817170</v>
      </c>
    </row>
    <row r="55" spans="1:11" ht="13.5">
      <c r="A55" s="22" t="s">
        <v>56</v>
      </c>
      <c r="B55" s="6">
        <v>62403123</v>
      </c>
      <c r="C55" s="6">
        <v>0</v>
      </c>
      <c r="D55" s="23">
        <v>0</v>
      </c>
      <c r="E55" s="24">
        <v>81000000</v>
      </c>
      <c r="F55" s="6">
        <v>99831106</v>
      </c>
      <c r="G55" s="25">
        <v>99831106</v>
      </c>
      <c r="H55" s="26">
        <v>35674947</v>
      </c>
      <c r="I55" s="24">
        <v>132634725</v>
      </c>
      <c r="J55" s="6">
        <v>125594014</v>
      </c>
      <c r="K55" s="25">
        <v>174602078</v>
      </c>
    </row>
    <row r="56" spans="1:11" ht="13.5">
      <c r="A56" s="22" t="s">
        <v>57</v>
      </c>
      <c r="B56" s="6">
        <v>100084452</v>
      </c>
      <c r="C56" s="6">
        <v>22578459</v>
      </c>
      <c r="D56" s="23">
        <v>190197068</v>
      </c>
      <c r="E56" s="24">
        <v>410893763</v>
      </c>
      <c r="F56" s="6">
        <v>565163900</v>
      </c>
      <c r="G56" s="25">
        <v>565163900</v>
      </c>
      <c r="H56" s="26">
        <v>-116842636</v>
      </c>
      <c r="I56" s="24">
        <v>582209969</v>
      </c>
      <c r="J56" s="6">
        <v>597223823</v>
      </c>
      <c r="K56" s="25">
        <v>611353052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88304183</v>
      </c>
      <c r="C59" s="6">
        <v>38753244</v>
      </c>
      <c r="D59" s="23">
        <v>32012098</v>
      </c>
      <c r="E59" s="24">
        <v>30903445</v>
      </c>
      <c r="F59" s="6">
        <v>36988299</v>
      </c>
      <c r="G59" s="25">
        <v>36988299</v>
      </c>
      <c r="H59" s="26">
        <v>36988299</v>
      </c>
      <c r="I59" s="24">
        <v>39033828</v>
      </c>
      <c r="J59" s="6">
        <v>56821137</v>
      </c>
      <c r="K59" s="25">
        <v>59548551</v>
      </c>
    </row>
    <row r="60" spans="1:11" ht="13.5">
      <c r="A60" s="90" t="s">
        <v>60</v>
      </c>
      <c r="B60" s="6">
        <v>250779347</v>
      </c>
      <c r="C60" s="6">
        <v>275578545</v>
      </c>
      <c r="D60" s="23">
        <v>337359207</v>
      </c>
      <c r="E60" s="24">
        <v>284397419</v>
      </c>
      <c r="F60" s="6">
        <v>332939628</v>
      </c>
      <c r="G60" s="25">
        <v>332939628</v>
      </c>
      <c r="H60" s="26">
        <v>332939628</v>
      </c>
      <c r="I60" s="24">
        <v>342927367</v>
      </c>
      <c r="J60" s="6">
        <v>360729630</v>
      </c>
      <c r="K60" s="25">
        <v>378043933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9740</v>
      </c>
      <c r="C62" s="98">
        <v>9740</v>
      </c>
      <c r="D62" s="99">
        <v>9740</v>
      </c>
      <c r="E62" s="97">
        <v>9740</v>
      </c>
      <c r="F62" s="98">
        <v>9740</v>
      </c>
      <c r="G62" s="99">
        <v>9740</v>
      </c>
      <c r="H62" s="100">
        <v>9740</v>
      </c>
      <c r="I62" s="97">
        <v>9837</v>
      </c>
      <c r="J62" s="98">
        <v>9935</v>
      </c>
      <c r="K62" s="99">
        <v>10034</v>
      </c>
    </row>
    <row r="63" spans="1:11" ht="13.5">
      <c r="A63" s="96" t="s">
        <v>63</v>
      </c>
      <c r="B63" s="97">
        <v>9740</v>
      </c>
      <c r="C63" s="98">
        <v>9740</v>
      </c>
      <c r="D63" s="99">
        <v>9740</v>
      </c>
      <c r="E63" s="97">
        <v>9740</v>
      </c>
      <c r="F63" s="98">
        <v>9740</v>
      </c>
      <c r="G63" s="99">
        <v>9740</v>
      </c>
      <c r="H63" s="100">
        <v>9740</v>
      </c>
      <c r="I63" s="97">
        <v>9837</v>
      </c>
      <c r="J63" s="98">
        <v>9935</v>
      </c>
      <c r="K63" s="99">
        <v>10034</v>
      </c>
    </row>
    <row r="64" spans="1:11" ht="13.5">
      <c r="A64" s="96" t="s">
        <v>64</v>
      </c>
      <c r="B64" s="97">
        <v>19452</v>
      </c>
      <c r="C64" s="98">
        <v>19452</v>
      </c>
      <c r="D64" s="99">
        <v>19452</v>
      </c>
      <c r="E64" s="97">
        <v>19452</v>
      </c>
      <c r="F64" s="98">
        <v>19452</v>
      </c>
      <c r="G64" s="99">
        <v>19452</v>
      </c>
      <c r="H64" s="100">
        <v>19452</v>
      </c>
      <c r="I64" s="97">
        <v>19647</v>
      </c>
      <c r="J64" s="98">
        <v>19843</v>
      </c>
      <c r="K64" s="99">
        <v>20041</v>
      </c>
    </row>
    <row r="65" spans="1:11" ht="13.5">
      <c r="A65" s="96" t="s">
        <v>65</v>
      </c>
      <c r="B65" s="97">
        <v>18000</v>
      </c>
      <c r="C65" s="98">
        <v>18000</v>
      </c>
      <c r="D65" s="99">
        <v>18000</v>
      </c>
      <c r="E65" s="97">
        <v>18000</v>
      </c>
      <c r="F65" s="98">
        <v>18000</v>
      </c>
      <c r="G65" s="99">
        <v>18000</v>
      </c>
      <c r="H65" s="100">
        <v>18000</v>
      </c>
      <c r="I65" s="97">
        <v>18180</v>
      </c>
      <c r="J65" s="98">
        <v>18362</v>
      </c>
      <c r="K65" s="99">
        <v>18546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1.000890644386435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100</v>
      </c>
      <c r="B71" s="2">
        <f>+B83</f>
        <v>2048108357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101</v>
      </c>
      <c r="B72" s="2">
        <f>+B77</f>
        <v>2046285844</v>
      </c>
      <c r="C72" s="2">
        <f aca="true" t="shared" si="10" ref="C72:K72">+C77</f>
        <v>2282297346</v>
      </c>
      <c r="D72" s="2">
        <f t="shared" si="10"/>
        <v>2230409596</v>
      </c>
      <c r="E72" s="2">
        <f t="shared" si="10"/>
        <v>2549860031</v>
      </c>
      <c r="F72" s="2">
        <f t="shared" si="10"/>
        <v>2556397130</v>
      </c>
      <c r="G72" s="2">
        <f t="shared" si="10"/>
        <v>2556397130</v>
      </c>
      <c r="H72" s="2">
        <f t="shared" si="10"/>
        <v>2063528972</v>
      </c>
      <c r="I72" s="2">
        <f t="shared" si="10"/>
        <v>2696947568</v>
      </c>
      <c r="J72" s="2">
        <f t="shared" si="10"/>
        <v>2836477281</v>
      </c>
      <c r="K72" s="2">
        <f t="shared" si="10"/>
        <v>2972628180</v>
      </c>
    </row>
    <row r="73" spans="1:11" ht="12.75" hidden="1">
      <c r="A73" s="2" t="s">
        <v>102</v>
      </c>
      <c r="B73" s="2">
        <f>+B74</f>
        <v>-289924794.1666666</v>
      </c>
      <c r="C73" s="2">
        <f aca="true" t="shared" si="11" ref="C73:K73">+(C78+C80+C81+C82)-(B78+B80+B81+B82)</f>
        <v>-670646165</v>
      </c>
      <c r="D73" s="2">
        <f t="shared" si="11"/>
        <v>771413669</v>
      </c>
      <c r="E73" s="2">
        <f t="shared" si="11"/>
        <v>-70854722</v>
      </c>
      <c r="F73" s="2">
        <f>+(F78+F80+F81+F82)-(D78+D80+D81+D82)</f>
        <v>62585870</v>
      </c>
      <c r="G73" s="2">
        <f>+(G78+G80+G81+G82)-(D78+D80+D81+D82)</f>
        <v>62585870</v>
      </c>
      <c r="H73" s="2">
        <f>+(H78+H80+H81+H82)-(D78+D80+D81+D82)</f>
        <v>-815236639</v>
      </c>
      <c r="I73" s="2">
        <f>+(I78+I80+I81+I82)-(E78+E80+E81+E82)</f>
        <v>14881941</v>
      </c>
      <c r="J73" s="2">
        <f t="shared" si="11"/>
        <v>8786500</v>
      </c>
      <c r="K73" s="2">
        <f t="shared" si="11"/>
        <v>8970811</v>
      </c>
    </row>
    <row r="74" spans="1:11" ht="12.75" hidden="1">
      <c r="A74" s="2" t="s">
        <v>103</v>
      </c>
      <c r="B74" s="2">
        <f>+TREND(C74:E74)</f>
        <v>-289924794.1666666</v>
      </c>
      <c r="C74" s="2">
        <f>+C73</f>
        <v>-670646165</v>
      </c>
      <c r="D74" s="2">
        <f aca="true" t="shared" si="12" ref="D74:K74">+D73</f>
        <v>771413669</v>
      </c>
      <c r="E74" s="2">
        <f t="shared" si="12"/>
        <v>-70854722</v>
      </c>
      <c r="F74" s="2">
        <f t="shared" si="12"/>
        <v>62585870</v>
      </c>
      <c r="G74" s="2">
        <f t="shared" si="12"/>
        <v>62585870</v>
      </c>
      <c r="H74" s="2">
        <f t="shared" si="12"/>
        <v>-815236639</v>
      </c>
      <c r="I74" s="2">
        <f t="shared" si="12"/>
        <v>14881941</v>
      </c>
      <c r="J74" s="2">
        <f t="shared" si="12"/>
        <v>8786500</v>
      </c>
      <c r="K74" s="2">
        <f t="shared" si="12"/>
        <v>8970811</v>
      </c>
    </row>
    <row r="75" spans="1:11" ht="12.75" hidden="1">
      <c r="A75" s="2" t="s">
        <v>104</v>
      </c>
      <c r="B75" s="2">
        <f>+B84-(((B80+B81+B78)*B70)-B79)</f>
        <v>384184744.64215076</v>
      </c>
      <c r="C75" s="2">
        <f aca="true" t="shared" si="13" ref="C75:K75">+C84-(((C80+C81+C78)*C70)-C79)</f>
        <v>-22287854</v>
      </c>
      <c r="D75" s="2">
        <f t="shared" si="13"/>
        <v>76496874</v>
      </c>
      <c r="E75" s="2">
        <f t="shared" si="13"/>
        <v>524146274</v>
      </c>
      <c r="F75" s="2">
        <f t="shared" si="13"/>
        <v>522744893</v>
      </c>
      <c r="G75" s="2">
        <f t="shared" si="13"/>
        <v>522744893</v>
      </c>
      <c r="H75" s="2">
        <f t="shared" si="13"/>
        <v>880326650</v>
      </c>
      <c r="I75" s="2">
        <f t="shared" si="13"/>
        <v>815908379</v>
      </c>
      <c r="J75" s="2">
        <f t="shared" si="13"/>
        <v>845650542</v>
      </c>
      <c r="K75" s="2">
        <f t="shared" si="13"/>
        <v>876746621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2046285844</v>
      </c>
      <c r="C77" s="3">
        <v>2282297346</v>
      </c>
      <c r="D77" s="3">
        <v>2230409596</v>
      </c>
      <c r="E77" s="3">
        <v>2549860031</v>
      </c>
      <c r="F77" s="3">
        <v>2556397130</v>
      </c>
      <c r="G77" s="3">
        <v>2556397130</v>
      </c>
      <c r="H77" s="3">
        <v>2063528972</v>
      </c>
      <c r="I77" s="3">
        <v>2696947568</v>
      </c>
      <c r="J77" s="3">
        <v>2836477281</v>
      </c>
      <c r="K77" s="3">
        <v>2972628180</v>
      </c>
    </row>
    <row r="78" spans="1:11" ht="12.75" hidden="1">
      <c r="A78" s="1" t="s">
        <v>67</v>
      </c>
      <c r="B78" s="3">
        <v>0</v>
      </c>
      <c r="C78" s="3">
        <v>-6570</v>
      </c>
      <c r="D78" s="3">
        <v>-218540</v>
      </c>
      <c r="E78" s="3">
        <v>0</v>
      </c>
      <c r="F78" s="3">
        <v>0</v>
      </c>
      <c r="G78" s="3">
        <v>0</v>
      </c>
      <c r="H78" s="3">
        <v>500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798690103</v>
      </c>
      <c r="C79" s="3">
        <v>-22287854</v>
      </c>
      <c r="D79" s="3">
        <v>76496874</v>
      </c>
      <c r="E79" s="3">
        <v>524146274</v>
      </c>
      <c r="F79" s="3">
        <v>522744893</v>
      </c>
      <c r="G79" s="3">
        <v>522744893</v>
      </c>
      <c r="H79" s="3">
        <v>880326650</v>
      </c>
      <c r="I79" s="3">
        <v>815908379</v>
      </c>
      <c r="J79" s="3">
        <v>845650542</v>
      </c>
      <c r="K79" s="3">
        <v>876746621</v>
      </c>
    </row>
    <row r="80" spans="1:11" ht="12.75" hidden="1">
      <c r="A80" s="1" t="s">
        <v>69</v>
      </c>
      <c r="B80" s="3">
        <v>375575649</v>
      </c>
      <c r="C80" s="3">
        <v>-255811435</v>
      </c>
      <c r="D80" s="3">
        <v>514904014</v>
      </c>
      <c r="E80" s="3">
        <v>406979416</v>
      </c>
      <c r="F80" s="3">
        <v>552152447</v>
      </c>
      <c r="G80" s="3">
        <v>552152447</v>
      </c>
      <c r="H80" s="3">
        <v>-384753056</v>
      </c>
      <c r="I80" s="3">
        <v>433478592</v>
      </c>
      <c r="J80" s="3">
        <v>442148164</v>
      </c>
      <c r="K80" s="3">
        <v>450991127</v>
      </c>
    </row>
    <row r="81" spans="1:11" ht="12.75" hidden="1">
      <c r="A81" s="1" t="s">
        <v>70</v>
      </c>
      <c r="B81" s="3">
        <v>38560861</v>
      </c>
      <c r="C81" s="3">
        <v>-691650</v>
      </c>
      <c r="D81" s="3">
        <v>218540</v>
      </c>
      <c r="E81" s="3">
        <v>37069876</v>
      </c>
      <c r="F81" s="3">
        <v>25337437</v>
      </c>
      <c r="G81" s="3">
        <v>25337437</v>
      </c>
      <c r="H81" s="3">
        <v>84419931</v>
      </c>
      <c r="I81" s="3">
        <v>25452641</v>
      </c>
      <c r="J81" s="3">
        <v>25569569</v>
      </c>
      <c r="K81" s="3">
        <v>25697417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2048108357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794441126</v>
      </c>
      <c r="C5" s="6">
        <v>-4484356</v>
      </c>
      <c r="D5" s="23">
        <v>0</v>
      </c>
      <c r="E5" s="24">
        <v>1200771539</v>
      </c>
      <c r="F5" s="6">
        <v>1200771539</v>
      </c>
      <c r="G5" s="25">
        <v>1200771539</v>
      </c>
      <c r="H5" s="26">
        <v>564312308</v>
      </c>
      <c r="I5" s="24">
        <v>1269794594</v>
      </c>
      <c r="J5" s="6">
        <v>1339633297</v>
      </c>
      <c r="K5" s="25">
        <v>1420011297</v>
      </c>
    </row>
    <row r="6" spans="1:11" ht="13.5">
      <c r="A6" s="22" t="s">
        <v>19</v>
      </c>
      <c r="B6" s="6">
        <v>2536222200</v>
      </c>
      <c r="C6" s="6">
        <v>-7266475</v>
      </c>
      <c r="D6" s="23">
        <v>0</v>
      </c>
      <c r="E6" s="24">
        <v>3337702983</v>
      </c>
      <c r="F6" s="6">
        <v>3337702983</v>
      </c>
      <c r="G6" s="25">
        <v>3337702983</v>
      </c>
      <c r="H6" s="26">
        <v>1643833905</v>
      </c>
      <c r="I6" s="24">
        <v>3575763603</v>
      </c>
      <c r="J6" s="6">
        <v>3859229379</v>
      </c>
      <c r="K6" s="25">
        <v>4172640932</v>
      </c>
    </row>
    <row r="7" spans="1:11" ht="13.5">
      <c r="A7" s="22" t="s">
        <v>20</v>
      </c>
      <c r="B7" s="6">
        <v>53705513</v>
      </c>
      <c r="C7" s="6">
        <v>3075671</v>
      </c>
      <c r="D7" s="23">
        <v>0</v>
      </c>
      <c r="E7" s="24">
        <v>14702275</v>
      </c>
      <c r="F7" s="6">
        <v>14702275</v>
      </c>
      <c r="G7" s="25">
        <v>14702275</v>
      </c>
      <c r="H7" s="26">
        <v>6837901</v>
      </c>
      <c r="I7" s="24">
        <v>15260422</v>
      </c>
      <c r="J7" s="6">
        <v>16099746</v>
      </c>
      <c r="K7" s="25">
        <v>17065730</v>
      </c>
    </row>
    <row r="8" spans="1:11" ht="13.5">
      <c r="A8" s="22" t="s">
        <v>21</v>
      </c>
      <c r="B8" s="6">
        <v>497277041</v>
      </c>
      <c r="C8" s="6">
        <v>9090388</v>
      </c>
      <c r="D8" s="23">
        <v>0</v>
      </c>
      <c r="E8" s="24">
        <v>672022829</v>
      </c>
      <c r="F8" s="6">
        <v>672022829</v>
      </c>
      <c r="G8" s="25">
        <v>672022829</v>
      </c>
      <c r="H8" s="26">
        <v>152129172</v>
      </c>
      <c r="I8" s="24">
        <v>675483240</v>
      </c>
      <c r="J8" s="6">
        <v>724435690</v>
      </c>
      <c r="K8" s="25">
        <v>781097542</v>
      </c>
    </row>
    <row r="9" spans="1:11" ht="13.5">
      <c r="A9" s="22" t="s">
        <v>22</v>
      </c>
      <c r="B9" s="6">
        <v>489506453</v>
      </c>
      <c r="C9" s="6">
        <v>74467591</v>
      </c>
      <c r="D9" s="23">
        <v>0</v>
      </c>
      <c r="E9" s="24">
        <v>379422719</v>
      </c>
      <c r="F9" s="6">
        <v>379422719</v>
      </c>
      <c r="G9" s="25">
        <v>379422719</v>
      </c>
      <c r="H9" s="26">
        <v>219741361</v>
      </c>
      <c r="I9" s="24">
        <v>381508399</v>
      </c>
      <c r="J9" s="6">
        <v>402491362</v>
      </c>
      <c r="K9" s="25">
        <v>426640841</v>
      </c>
    </row>
    <row r="10" spans="1:11" ht="25.5">
      <c r="A10" s="27" t="s">
        <v>94</v>
      </c>
      <c r="B10" s="28">
        <f>SUM(B5:B9)</f>
        <v>4371152333</v>
      </c>
      <c r="C10" s="29">
        <f aca="true" t="shared" si="0" ref="C10:K10">SUM(C5:C9)</f>
        <v>74882819</v>
      </c>
      <c r="D10" s="30">
        <f t="shared" si="0"/>
        <v>0</v>
      </c>
      <c r="E10" s="28">
        <f t="shared" si="0"/>
        <v>5604622345</v>
      </c>
      <c r="F10" s="29">
        <f t="shared" si="0"/>
        <v>5604622345</v>
      </c>
      <c r="G10" s="31">
        <f t="shared" si="0"/>
        <v>5604622345</v>
      </c>
      <c r="H10" s="32">
        <f t="shared" si="0"/>
        <v>2586854647</v>
      </c>
      <c r="I10" s="28">
        <f t="shared" si="0"/>
        <v>5917810258</v>
      </c>
      <c r="J10" s="29">
        <f t="shared" si="0"/>
        <v>6341889474</v>
      </c>
      <c r="K10" s="31">
        <f t="shared" si="0"/>
        <v>6817456342</v>
      </c>
    </row>
    <row r="11" spans="1:11" ht="13.5">
      <c r="A11" s="22" t="s">
        <v>23</v>
      </c>
      <c r="B11" s="6">
        <v>1059152675</v>
      </c>
      <c r="C11" s="6">
        <v>106398302</v>
      </c>
      <c r="D11" s="23">
        <v>0</v>
      </c>
      <c r="E11" s="24">
        <v>1455415928</v>
      </c>
      <c r="F11" s="6">
        <v>1455415928</v>
      </c>
      <c r="G11" s="25">
        <v>1455415928</v>
      </c>
      <c r="H11" s="26">
        <v>627975380</v>
      </c>
      <c r="I11" s="24">
        <v>1478324303</v>
      </c>
      <c r="J11" s="6">
        <v>1574415381</v>
      </c>
      <c r="K11" s="25">
        <v>1676752381</v>
      </c>
    </row>
    <row r="12" spans="1:11" ht="13.5">
      <c r="A12" s="22" t="s">
        <v>24</v>
      </c>
      <c r="B12" s="6">
        <v>43574297</v>
      </c>
      <c r="C12" s="6">
        <v>0</v>
      </c>
      <c r="D12" s="23">
        <v>0</v>
      </c>
      <c r="E12" s="24">
        <v>51487912</v>
      </c>
      <c r="F12" s="6">
        <v>51487912</v>
      </c>
      <c r="G12" s="25">
        <v>51487912</v>
      </c>
      <c r="H12" s="26">
        <v>22268357</v>
      </c>
      <c r="I12" s="24">
        <v>53650398</v>
      </c>
      <c r="J12" s="6">
        <v>56332925</v>
      </c>
      <c r="K12" s="25">
        <v>59149564</v>
      </c>
    </row>
    <row r="13" spans="1:11" ht="13.5">
      <c r="A13" s="22" t="s">
        <v>95</v>
      </c>
      <c r="B13" s="6">
        <v>606652569</v>
      </c>
      <c r="C13" s="6">
        <v>37176097</v>
      </c>
      <c r="D13" s="23">
        <v>0</v>
      </c>
      <c r="E13" s="24">
        <v>492025081</v>
      </c>
      <c r="F13" s="6">
        <v>492025081</v>
      </c>
      <c r="G13" s="25">
        <v>492025081</v>
      </c>
      <c r="H13" s="26">
        <v>227367018</v>
      </c>
      <c r="I13" s="24">
        <v>489941448</v>
      </c>
      <c r="J13" s="6">
        <v>537817854</v>
      </c>
      <c r="K13" s="25">
        <v>562557476</v>
      </c>
    </row>
    <row r="14" spans="1:11" ht="13.5">
      <c r="A14" s="22" t="s">
        <v>25</v>
      </c>
      <c r="B14" s="6">
        <v>68463042</v>
      </c>
      <c r="C14" s="6">
        <v>2230386</v>
      </c>
      <c r="D14" s="23">
        <v>0</v>
      </c>
      <c r="E14" s="24">
        <v>41660100</v>
      </c>
      <c r="F14" s="6">
        <v>41660100</v>
      </c>
      <c r="G14" s="25">
        <v>41660100</v>
      </c>
      <c r="H14" s="26">
        <v>18099673</v>
      </c>
      <c r="I14" s="24">
        <v>31793212</v>
      </c>
      <c r="J14" s="6">
        <v>24371319</v>
      </c>
      <c r="K14" s="25">
        <v>16949425</v>
      </c>
    </row>
    <row r="15" spans="1:11" ht="13.5">
      <c r="A15" s="22" t="s">
        <v>26</v>
      </c>
      <c r="B15" s="6">
        <v>1912347638</v>
      </c>
      <c r="C15" s="6">
        <v>228553590</v>
      </c>
      <c r="D15" s="23">
        <v>0</v>
      </c>
      <c r="E15" s="24">
        <v>2338356310</v>
      </c>
      <c r="F15" s="6">
        <v>2338356310</v>
      </c>
      <c r="G15" s="25">
        <v>2338356310</v>
      </c>
      <c r="H15" s="26">
        <v>1498738817</v>
      </c>
      <c r="I15" s="24">
        <v>2654837499</v>
      </c>
      <c r="J15" s="6">
        <v>2865592502</v>
      </c>
      <c r="K15" s="25">
        <v>3121304406</v>
      </c>
    </row>
    <row r="16" spans="1:11" ht="13.5">
      <c r="A16" s="22" t="s">
        <v>21</v>
      </c>
      <c r="B16" s="6">
        <v>42911570</v>
      </c>
      <c r="C16" s="6">
        <v>-26616778</v>
      </c>
      <c r="D16" s="23">
        <v>0</v>
      </c>
      <c r="E16" s="24">
        <v>46379440</v>
      </c>
      <c r="F16" s="6">
        <v>46379440</v>
      </c>
      <c r="G16" s="25">
        <v>46379440</v>
      </c>
      <c r="H16" s="26">
        <v>23821048</v>
      </c>
      <c r="I16" s="24">
        <v>25080462</v>
      </c>
      <c r="J16" s="6">
        <v>26157490</v>
      </c>
      <c r="K16" s="25">
        <v>27281767</v>
      </c>
    </row>
    <row r="17" spans="1:11" ht="13.5">
      <c r="A17" s="22" t="s">
        <v>27</v>
      </c>
      <c r="B17" s="6">
        <v>1416481416</v>
      </c>
      <c r="C17" s="6">
        <v>418743919</v>
      </c>
      <c r="D17" s="23">
        <v>0</v>
      </c>
      <c r="E17" s="24">
        <v>903182207</v>
      </c>
      <c r="F17" s="6">
        <v>903182207</v>
      </c>
      <c r="G17" s="25">
        <v>903182207</v>
      </c>
      <c r="H17" s="26">
        <v>353007929</v>
      </c>
      <c r="I17" s="24">
        <v>782850145</v>
      </c>
      <c r="J17" s="6">
        <v>819655869</v>
      </c>
      <c r="K17" s="25">
        <v>856978442</v>
      </c>
    </row>
    <row r="18" spans="1:11" ht="13.5">
      <c r="A18" s="33" t="s">
        <v>28</v>
      </c>
      <c r="B18" s="34">
        <f>SUM(B11:B17)</f>
        <v>5149583207</v>
      </c>
      <c r="C18" s="35">
        <f aca="true" t="shared" si="1" ref="C18:K18">SUM(C11:C17)</f>
        <v>766485516</v>
      </c>
      <c r="D18" s="36">
        <f t="shared" si="1"/>
        <v>0</v>
      </c>
      <c r="E18" s="34">
        <f t="shared" si="1"/>
        <v>5328506978</v>
      </c>
      <c r="F18" s="35">
        <f t="shared" si="1"/>
        <v>5328506978</v>
      </c>
      <c r="G18" s="37">
        <f t="shared" si="1"/>
        <v>5328506978</v>
      </c>
      <c r="H18" s="38">
        <f t="shared" si="1"/>
        <v>2771278222</v>
      </c>
      <c r="I18" s="34">
        <f t="shared" si="1"/>
        <v>5516477467</v>
      </c>
      <c r="J18" s="35">
        <f t="shared" si="1"/>
        <v>5904343340</v>
      </c>
      <c r="K18" s="37">
        <f t="shared" si="1"/>
        <v>6320973461</v>
      </c>
    </row>
    <row r="19" spans="1:11" ht="13.5">
      <c r="A19" s="33" t="s">
        <v>29</v>
      </c>
      <c r="B19" s="39">
        <f>+B10-B18</f>
        <v>-778430874</v>
      </c>
      <c r="C19" s="40">
        <f aca="true" t="shared" si="2" ref="C19:K19">+C10-C18</f>
        <v>-691602697</v>
      </c>
      <c r="D19" s="41">
        <f t="shared" si="2"/>
        <v>0</v>
      </c>
      <c r="E19" s="39">
        <f t="shared" si="2"/>
        <v>276115367</v>
      </c>
      <c r="F19" s="40">
        <f t="shared" si="2"/>
        <v>276115367</v>
      </c>
      <c r="G19" s="42">
        <f t="shared" si="2"/>
        <v>276115367</v>
      </c>
      <c r="H19" s="43">
        <f t="shared" si="2"/>
        <v>-184423575</v>
      </c>
      <c r="I19" s="39">
        <f t="shared" si="2"/>
        <v>401332791</v>
      </c>
      <c r="J19" s="40">
        <f t="shared" si="2"/>
        <v>437546134</v>
      </c>
      <c r="K19" s="42">
        <f t="shared" si="2"/>
        <v>496482881</v>
      </c>
    </row>
    <row r="20" spans="1:11" ht="25.5">
      <c r="A20" s="44" t="s">
        <v>30</v>
      </c>
      <c r="B20" s="45">
        <v>441231023</v>
      </c>
      <c r="C20" s="46">
        <v>78531632</v>
      </c>
      <c r="D20" s="47">
        <v>0</v>
      </c>
      <c r="E20" s="45">
        <v>439342399</v>
      </c>
      <c r="F20" s="46">
        <v>439342399</v>
      </c>
      <c r="G20" s="48">
        <v>439342399</v>
      </c>
      <c r="H20" s="49">
        <v>-32187903</v>
      </c>
      <c r="I20" s="45">
        <v>525891580</v>
      </c>
      <c r="J20" s="46">
        <v>487849400</v>
      </c>
      <c r="K20" s="48">
        <v>455968840</v>
      </c>
    </row>
    <row r="21" spans="1:11" ht="63.75">
      <c r="A21" s="50" t="s">
        <v>96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97</v>
      </c>
      <c r="B22" s="57">
        <f>SUM(B19:B21)</f>
        <v>-337199851</v>
      </c>
      <c r="C22" s="58">
        <f aca="true" t="shared" si="3" ref="C22:K22">SUM(C19:C21)</f>
        <v>-613071065</v>
      </c>
      <c r="D22" s="59">
        <f t="shared" si="3"/>
        <v>0</v>
      </c>
      <c r="E22" s="57">
        <f t="shared" si="3"/>
        <v>715457766</v>
      </c>
      <c r="F22" s="58">
        <f t="shared" si="3"/>
        <v>715457766</v>
      </c>
      <c r="G22" s="60">
        <f t="shared" si="3"/>
        <v>715457766</v>
      </c>
      <c r="H22" s="61">
        <f t="shared" si="3"/>
        <v>-216611478</v>
      </c>
      <c r="I22" s="57">
        <f t="shared" si="3"/>
        <v>927224371</v>
      </c>
      <c r="J22" s="58">
        <f t="shared" si="3"/>
        <v>925395534</v>
      </c>
      <c r="K22" s="60">
        <f t="shared" si="3"/>
        <v>952451721</v>
      </c>
    </row>
    <row r="23" spans="1:11" ht="13.5">
      <c r="A23" s="50" t="s">
        <v>31</v>
      </c>
      <c r="B23" s="6">
        <v>0</v>
      </c>
      <c r="C23" s="6">
        <v>-4438202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-337199851</v>
      </c>
      <c r="C24" s="40">
        <f aca="true" t="shared" si="4" ref="C24:K24">SUM(C22:C23)</f>
        <v>-617509267</v>
      </c>
      <c r="D24" s="41">
        <f t="shared" si="4"/>
        <v>0</v>
      </c>
      <c r="E24" s="39">
        <f t="shared" si="4"/>
        <v>715457766</v>
      </c>
      <c r="F24" s="40">
        <f t="shared" si="4"/>
        <v>715457766</v>
      </c>
      <c r="G24" s="42">
        <f t="shared" si="4"/>
        <v>715457766</v>
      </c>
      <c r="H24" s="43">
        <f t="shared" si="4"/>
        <v>-216611478</v>
      </c>
      <c r="I24" s="39">
        <f t="shared" si="4"/>
        <v>927224371</v>
      </c>
      <c r="J24" s="40">
        <f t="shared" si="4"/>
        <v>925395534</v>
      </c>
      <c r="K24" s="42">
        <f t="shared" si="4"/>
        <v>952451721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648113768</v>
      </c>
      <c r="C27" s="7">
        <v>209963557</v>
      </c>
      <c r="D27" s="69">
        <v>0</v>
      </c>
      <c r="E27" s="70">
        <v>555371301</v>
      </c>
      <c r="F27" s="7">
        <v>555371301</v>
      </c>
      <c r="G27" s="71">
        <v>555371301</v>
      </c>
      <c r="H27" s="72">
        <v>1060638791</v>
      </c>
      <c r="I27" s="70">
        <v>580891572</v>
      </c>
      <c r="J27" s="7">
        <v>658416659</v>
      </c>
      <c r="K27" s="71">
        <v>692561402</v>
      </c>
    </row>
    <row r="28" spans="1:11" ht="13.5">
      <c r="A28" s="73" t="s">
        <v>34</v>
      </c>
      <c r="B28" s="6">
        <v>401255417</v>
      </c>
      <c r="C28" s="6">
        <v>2372101</v>
      </c>
      <c r="D28" s="23">
        <v>0</v>
      </c>
      <c r="E28" s="24">
        <v>429351400</v>
      </c>
      <c r="F28" s="6">
        <v>429351400</v>
      </c>
      <c r="G28" s="25">
        <v>429351400</v>
      </c>
      <c r="H28" s="26">
        <v>0</v>
      </c>
      <c r="I28" s="24">
        <v>525641572</v>
      </c>
      <c r="J28" s="6">
        <v>594066659</v>
      </c>
      <c r="K28" s="25">
        <v>627411402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40245431</v>
      </c>
      <c r="C30" s="6">
        <v>0</v>
      </c>
      <c r="D30" s="23">
        <v>0</v>
      </c>
      <c r="E30" s="24">
        <v>5631044</v>
      </c>
      <c r="F30" s="6">
        <v>5631044</v>
      </c>
      <c r="G30" s="25">
        <v>5631044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206612920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55250000</v>
      </c>
      <c r="J31" s="6">
        <v>64350000</v>
      </c>
      <c r="K31" s="25">
        <v>65150000</v>
      </c>
    </row>
    <row r="32" spans="1:11" ht="13.5">
      <c r="A32" s="33" t="s">
        <v>37</v>
      </c>
      <c r="B32" s="7">
        <f>SUM(B28:B31)</f>
        <v>648113768</v>
      </c>
      <c r="C32" s="7">
        <f aca="true" t="shared" si="5" ref="C32:K32">SUM(C28:C31)</f>
        <v>2372101</v>
      </c>
      <c r="D32" s="69">
        <f t="shared" si="5"/>
        <v>0</v>
      </c>
      <c r="E32" s="70">
        <f t="shared" si="5"/>
        <v>434982444</v>
      </c>
      <c r="F32" s="7">
        <f t="shared" si="5"/>
        <v>434982444</v>
      </c>
      <c r="G32" s="71">
        <f t="shared" si="5"/>
        <v>434982444</v>
      </c>
      <c r="H32" s="72">
        <f t="shared" si="5"/>
        <v>0</v>
      </c>
      <c r="I32" s="70">
        <f t="shared" si="5"/>
        <v>580891572</v>
      </c>
      <c r="J32" s="7">
        <f t="shared" si="5"/>
        <v>658416659</v>
      </c>
      <c r="K32" s="71">
        <f t="shared" si="5"/>
        <v>692561402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1868646852</v>
      </c>
      <c r="C35" s="6">
        <v>-166565884</v>
      </c>
      <c r="D35" s="23">
        <v>0</v>
      </c>
      <c r="E35" s="24">
        <v>901790326</v>
      </c>
      <c r="F35" s="6">
        <v>901790326</v>
      </c>
      <c r="G35" s="25">
        <v>901790326</v>
      </c>
      <c r="H35" s="26">
        <v>1312989975</v>
      </c>
      <c r="I35" s="24">
        <v>2972344763</v>
      </c>
      <c r="J35" s="6">
        <v>3675930803</v>
      </c>
      <c r="K35" s="25">
        <v>4471258700</v>
      </c>
    </row>
    <row r="36" spans="1:11" ht="13.5">
      <c r="A36" s="22" t="s">
        <v>40</v>
      </c>
      <c r="B36" s="6">
        <v>8125811677</v>
      </c>
      <c r="C36" s="6">
        <v>170687952</v>
      </c>
      <c r="D36" s="23">
        <v>0</v>
      </c>
      <c r="E36" s="24">
        <v>63346220</v>
      </c>
      <c r="F36" s="6">
        <v>63346220</v>
      </c>
      <c r="G36" s="25">
        <v>63346220</v>
      </c>
      <c r="H36" s="26">
        <v>8131760071</v>
      </c>
      <c r="I36" s="24">
        <v>8340425647</v>
      </c>
      <c r="J36" s="6">
        <v>7952398502</v>
      </c>
      <c r="K36" s="25">
        <v>7476472198</v>
      </c>
    </row>
    <row r="37" spans="1:11" ht="13.5">
      <c r="A37" s="22" t="s">
        <v>41</v>
      </c>
      <c r="B37" s="6">
        <v>1051069082</v>
      </c>
      <c r="C37" s="6">
        <v>530295015</v>
      </c>
      <c r="D37" s="23">
        <v>0</v>
      </c>
      <c r="E37" s="24">
        <v>328734887</v>
      </c>
      <c r="F37" s="6">
        <v>328734887</v>
      </c>
      <c r="G37" s="25">
        <v>328734887</v>
      </c>
      <c r="H37" s="26">
        <v>1969057716</v>
      </c>
      <c r="I37" s="24">
        <v>1441718351</v>
      </c>
      <c r="J37" s="6">
        <v>1451297244</v>
      </c>
      <c r="K37" s="25">
        <v>1479236921</v>
      </c>
    </row>
    <row r="38" spans="1:11" ht="13.5">
      <c r="A38" s="22" t="s">
        <v>42</v>
      </c>
      <c r="B38" s="6">
        <v>1262297598</v>
      </c>
      <c r="C38" s="6">
        <v>-41351563</v>
      </c>
      <c r="D38" s="23">
        <v>0</v>
      </c>
      <c r="E38" s="24">
        <v>-79056107</v>
      </c>
      <c r="F38" s="6">
        <v>-79056107</v>
      </c>
      <c r="G38" s="25">
        <v>-79056107</v>
      </c>
      <c r="H38" s="26">
        <v>973138107</v>
      </c>
      <c r="I38" s="24">
        <v>1091864951</v>
      </c>
      <c r="J38" s="6">
        <v>1085539099</v>
      </c>
      <c r="K38" s="25">
        <v>1089733460</v>
      </c>
    </row>
    <row r="39" spans="1:11" ht="13.5">
      <c r="A39" s="22" t="s">
        <v>43</v>
      </c>
      <c r="B39" s="6">
        <v>7681091849</v>
      </c>
      <c r="C39" s="6">
        <v>123811479</v>
      </c>
      <c r="D39" s="23">
        <v>0</v>
      </c>
      <c r="E39" s="24">
        <v>0</v>
      </c>
      <c r="F39" s="6">
        <v>0</v>
      </c>
      <c r="G39" s="25">
        <v>0</v>
      </c>
      <c r="H39" s="26">
        <v>6727221712</v>
      </c>
      <c r="I39" s="24">
        <v>7851962737</v>
      </c>
      <c r="J39" s="6">
        <v>8166097428</v>
      </c>
      <c r="K39" s="25">
        <v>8426308796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350469436</v>
      </c>
      <c r="C42" s="6">
        <v>713693937</v>
      </c>
      <c r="D42" s="23">
        <v>0</v>
      </c>
      <c r="E42" s="24">
        <v>5085921589</v>
      </c>
      <c r="F42" s="6">
        <v>5085921589</v>
      </c>
      <c r="G42" s="25">
        <v>5085921589</v>
      </c>
      <c r="H42" s="26">
        <v>9208759093</v>
      </c>
      <c r="I42" s="24">
        <v>76291096</v>
      </c>
      <c r="J42" s="6">
        <v>385377685</v>
      </c>
      <c r="K42" s="25">
        <v>743555556</v>
      </c>
    </row>
    <row r="43" spans="1:11" ht="13.5">
      <c r="A43" s="22" t="s">
        <v>46</v>
      </c>
      <c r="B43" s="6">
        <v>-629348565</v>
      </c>
      <c r="C43" s="6">
        <v>0</v>
      </c>
      <c r="D43" s="23">
        <v>0</v>
      </c>
      <c r="E43" s="24">
        <v>-517328081</v>
      </c>
      <c r="F43" s="6">
        <v>-517328081</v>
      </c>
      <c r="G43" s="25">
        <v>-517328081</v>
      </c>
      <c r="H43" s="26">
        <v>-102374316</v>
      </c>
      <c r="I43" s="24">
        <v>-2969671</v>
      </c>
      <c r="J43" s="6">
        <v>-367051</v>
      </c>
      <c r="K43" s="25">
        <v>-412420</v>
      </c>
    </row>
    <row r="44" spans="1:11" ht="13.5">
      <c r="A44" s="22" t="s">
        <v>47</v>
      </c>
      <c r="B44" s="6">
        <v>-16185803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-110002953</v>
      </c>
      <c r="I44" s="24">
        <v>114344431</v>
      </c>
      <c r="J44" s="6">
        <v>6860666</v>
      </c>
      <c r="K44" s="25">
        <v>7272305</v>
      </c>
    </row>
    <row r="45" spans="1:11" ht="13.5">
      <c r="A45" s="33" t="s">
        <v>48</v>
      </c>
      <c r="B45" s="7">
        <v>675995631</v>
      </c>
      <c r="C45" s="7">
        <v>713693937</v>
      </c>
      <c r="D45" s="69">
        <v>0</v>
      </c>
      <c r="E45" s="70">
        <v>4568593508</v>
      </c>
      <c r="F45" s="7">
        <v>4568593508</v>
      </c>
      <c r="G45" s="71">
        <v>4568593508</v>
      </c>
      <c r="H45" s="72">
        <v>9681272034</v>
      </c>
      <c r="I45" s="70">
        <v>493810610</v>
      </c>
      <c r="J45" s="7">
        <v>774307149</v>
      </c>
      <c r="K45" s="71">
        <v>1532993023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684794988</v>
      </c>
      <c r="C48" s="6">
        <v>89672173</v>
      </c>
      <c r="D48" s="23">
        <v>0</v>
      </c>
      <c r="E48" s="24">
        <v>54936216</v>
      </c>
      <c r="F48" s="6">
        <v>54936216</v>
      </c>
      <c r="G48" s="25">
        <v>54936216</v>
      </c>
      <c r="H48" s="26">
        <v>252014050</v>
      </c>
      <c r="I48" s="24">
        <v>385405521</v>
      </c>
      <c r="J48" s="6">
        <v>785914303</v>
      </c>
      <c r="K48" s="25">
        <v>1538193608</v>
      </c>
    </row>
    <row r="49" spans="1:11" ht="13.5">
      <c r="A49" s="22" t="s">
        <v>51</v>
      </c>
      <c r="B49" s="6">
        <f>+B75</f>
        <v>-129930575.59778368</v>
      </c>
      <c r="C49" s="6">
        <f aca="true" t="shared" si="6" ref="C49:K49">+C75</f>
        <v>-4008137045.3968554</v>
      </c>
      <c r="D49" s="23">
        <f t="shared" si="6"/>
        <v>0</v>
      </c>
      <c r="E49" s="24">
        <f t="shared" si="6"/>
        <v>-355403948.75372887</v>
      </c>
      <c r="F49" s="6">
        <f t="shared" si="6"/>
        <v>-71618867.75372887</v>
      </c>
      <c r="G49" s="25">
        <f t="shared" si="6"/>
        <v>-71618867.75372887</v>
      </c>
      <c r="H49" s="26">
        <f t="shared" si="6"/>
        <v>-1145080439.6510763</v>
      </c>
      <c r="I49" s="24">
        <f t="shared" si="6"/>
        <v>1356641004.0258913</v>
      </c>
      <c r="J49" s="6">
        <f t="shared" si="6"/>
        <v>1178705554.4804084</v>
      </c>
      <c r="K49" s="25">
        <f t="shared" si="6"/>
        <v>1026922348.5670483</v>
      </c>
    </row>
    <row r="50" spans="1:11" ht="13.5">
      <c r="A50" s="33" t="s">
        <v>52</v>
      </c>
      <c r="B50" s="7">
        <f>+B48-B49</f>
        <v>814725563.5977837</v>
      </c>
      <c r="C50" s="7">
        <f aca="true" t="shared" si="7" ref="C50:K50">+C48-C49</f>
        <v>4097809218.3968554</v>
      </c>
      <c r="D50" s="69">
        <f t="shared" si="7"/>
        <v>0</v>
      </c>
      <c r="E50" s="70">
        <f t="shared" si="7"/>
        <v>410340164.75372887</v>
      </c>
      <c r="F50" s="7">
        <f t="shared" si="7"/>
        <v>126555083.75372887</v>
      </c>
      <c r="G50" s="71">
        <f t="shared" si="7"/>
        <v>126555083.75372887</v>
      </c>
      <c r="H50" s="72">
        <f t="shared" si="7"/>
        <v>1397094489.6510763</v>
      </c>
      <c r="I50" s="70">
        <f t="shared" si="7"/>
        <v>-971235483.0258913</v>
      </c>
      <c r="J50" s="7">
        <f t="shared" si="7"/>
        <v>-392791251.48040843</v>
      </c>
      <c r="K50" s="71">
        <f t="shared" si="7"/>
        <v>511271259.4329517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7811843293</v>
      </c>
      <c r="C53" s="6">
        <v>176455586</v>
      </c>
      <c r="D53" s="23">
        <v>0</v>
      </c>
      <c r="E53" s="24">
        <v>-453831681</v>
      </c>
      <c r="F53" s="6">
        <v>-453831681</v>
      </c>
      <c r="G53" s="25">
        <v>-453831681</v>
      </c>
      <c r="H53" s="26">
        <v>6693517199</v>
      </c>
      <c r="I53" s="24">
        <v>7924973463</v>
      </c>
      <c r="J53" s="6">
        <v>7421525381</v>
      </c>
      <c r="K53" s="25">
        <v>6973342216</v>
      </c>
    </row>
    <row r="54" spans="1:11" ht="13.5">
      <c r="A54" s="22" t="s">
        <v>55</v>
      </c>
      <c r="B54" s="6">
        <v>606652569</v>
      </c>
      <c r="C54" s="6">
        <v>0</v>
      </c>
      <c r="D54" s="23">
        <v>0</v>
      </c>
      <c r="E54" s="24">
        <v>492025081</v>
      </c>
      <c r="F54" s="6">
        <v>492025081</v>
      </c>
      <c r="G54" s="25">
        <v>492025081</v>
      </c>
      <c r="H54" s="26">
        <v>227367018</v>
      </c>
      <c r="I54" s="24">
        <v>489941448</v>
      </c>
      <c r="J54" s="6">
        <v>537817854</v>
      </c>
      <c r="K54" s="25">
        <v>562557476</v>
      </c>
    </row>
    <row r="55" spans="1:11" ht="13.5">
      <c r="A55" s="22" t="s">
        <v>56</v>
      </c>
      <c r="B55" s="6">
        <v>515763053</v>
      </c>
      <c r="C55" s="6">
        <v>164065199</v>
      </c>
      <c r="D55" s="23">
        <v>0</v>
      </c>
      <c r="E55" s="24">
        <v>400432145</v>
      </c>
      <c r="F55" s="6">
        <v>400432145</v>
      </c>
      <c r="G55" s="25">
        <v>400432145</v>
      </c>
      <c r="H55" s="26">
        <v>836859282</v>
      </c>
      <c r="I55" s="24">
        <v>245781932</v>
      </c>
      <c r="J55" s="6">
        <v>288287399</v>
      </c>
      <c r="K55" s="25">
        <v>317427977</v>
      </c>
    </row>
    <row r="56" spans="1:11" ht="13.5">
      <c r="A56" s="22" t="s">
        <v>57</v>
      </c>
      <c r="B56" s="6">
        <v>106765491</v>
      </c>
      <c r="C56" s="6">
        <v>75684767</v>
      </c>
      <c r="D56" s="23">
        <v>0</v>
      </c>
      <c r="E56" s="24">
        <v>266018875</v>
      </c>
      <c r="F56" s="6">
        <v>266018875</v>
      </c>
      <c r="G56" s="25">
        <v>266018875</v>
      </c>
      <c r="H56" s="26">
        <v>115706977</v>
      </c>
      <c r="I56" s="24">
        <v>221715179</v>
      </c>
      <c r="J56" s="6">
        <v>225036402</v>
      </c>
      <c r="K56" s="25">
        <v>236276495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158670653</v>
      </c>
      <c r="C59" s="6">
        <v>169523695</v>
      </c>
      <c r="D59" s="23">
        <v>169960907</v>
      </c>
      <c r="E59" s="24">
        <v>183952676</v>
      </c>
      <c r="F59" s="6">
        <v>183952677</v>
      </c>
      <c r="G59" s="25">
        <v>183952677</v>
      </c>
      <c r="H59" s="26">
        <v>192703683</v>
      </c>
      <c r="I59" s="24">
        <v>218603828</v>
      </c>
      <c r="J59" s="6">
        <v>233906096</v>
      </c>
      <c r="K59" s="25">
        <v>250279523</v>
      </c>
    </row>
    <row r="60" spans="1:11" ht="13.5">
      <c r="A60" s="90" t="s">
        <v>60</v>
      </c>
      <c r="B60" s="6">
        <v>413873440</v>
      </c>
      <c r="C60" s="6">
        <v>414339109</v>
      </c>
      <c r="D60" s="23">
        <v>414860391</v>
      </c>
      <c r="E60" s="24">
        <v>124035060</v>
      </c>
      <c r="F60" s="6">
        <v>124035060</v>
      </c>
      <c r="G60" s="25">
        <v>124035060</v>
      </c>
      <c r="H60" s="26">
        <v>123989276</v>
      </c>
      <c r="I60" s="24">
        <v>131444221</v>
      </c>
      <c r="J60" s="6">
        <v>139323185</v>
      </c>
      <c r="K60" s="25">
        <v>147707570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9136</v>
      </c>
      <c r="C62" s="98">
        <v>9319</v>
      </c>
      <c r="D62" s="99">
        <v>8505</v>
      </c>
      <c r="E62" s="97">
        <v>8195</v>
      </c>
      <c r="F62" s="98">
        <v>8195</v>
      </c>
      <c r="G62" s="99">
        <v>8195</v>
      </c>
      <c r="H62" s="100">
        <v>8195</v>
      </c>
      <c r="I62" s="97">
        <v>7889</v>
      </c>
      <c r="J62" s="98">
        <v>8078</v>
      </c>
      <c r="K62" s="99">
        <v>8272</v>
      </c>
    </row>
    <row r="63" spans="1:11" ht="13.5">
      <c r="A63" s="96" t="s">
        <v>63</v>
      </c>
      <c r="B63" s="97">
        <v>4022</v>
      </c>
      <c r="C63" s="98">
        <v>2102</v>
      </c>
      <c r="D63" s="99">
        <v>1184</v>
      </c>
      <c r="E63" s="97">
        <v>868</v>
      </c>
      <c r="F63" s="98">
        <v>868</v>
      </c>
      <c r="G63" s="99">
        <v>868</v>
      </c>
      <c r="H63" s="100">
        <v>868</v>
      </c>
      <c r="I63" s="97">
        <v>354</v>
      </c>
      <c r="J63" s="98">
        <v>362</v>
      </c>
      <c r="K63" s="99">
        <v>371</v>
      </c>
    </row>
    <row r="64" spans="1:11" ht="13.5">
      <c r="A64" s="96" t="s">
        <v>64</v>
      </c>
      <c r="B64" s="97">
        <v>14237</v>
      </c>
      <c r="C64" s="98">
        <v>10000</v>
      </c>
      <c r="D64" s="99">
        <v>8000</v>
      </c>
      <c r="E64" s="97">
        <v>6000</v>
      </c>
      <c r="F64" s="98">
        <v>6000</v>
      </c>
      <c r="G64" s="99">
        <v>6000</v>
      </c>
      <c r="H64" s="100">
        <v>6000</v>
      </c>
      <c r="I64" s="97">
        <v>4000</v>
      </c>
      <c r="J64" s="98">
        <v>4096</v>
      </c>
      <c r="K64" s="99">
        <v>4194</v>
      </c>
    </row>
    <row r="65" spans="1:11" ht="13.5">
      <c r="A65" s="96" t="s">
        <v>65</v>
      </c>
      <c r="B65" s="97">
        <v>43993</v>
      </c>
      <c r="C65" s="98">
        <v>44873</v>
      </c>
      <c r="D65" s="99">
        <v>40770</v>
      </c>
      <c r="E65" s="97">
        <v>40770</v>
      </c>
      <c r="F65" s="98">
        <v>36686</v>
      </c>
      <c r="G65" s="99">
        <v>36686</v>
      </c>
      <c r="H65" s="100">
        <v>36686</v>
      </c>
      <c r="I65" s="97">
        <v>28952</v>
      </c>
      <c r="J65" s="98">
        <v>29647</v>
      </c>
      <c r="K65" s="99">
        <v>30359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0.8532730137105093</v>
      </c>
      <c r="C70" s="5">
        <f aca="true" t="shared" si="8" ref="C70:K70">IF(ISERROR(C71/C72),0,(C71/C72))</f>
        <v>-17.539196584597214</v>
      </c>
      <c r="D70" s="5">
        <f t="shared" si="8"/>
        <v>0</v>
      </c>
      <c r="E70" s="5">
        <f t="shared" si="8"/>
        <v>0.8051680059609896</v>
      </c>
      <c r="F70" s="5">
        <f t="shared" si="8"/>
        <v>0.8051680059609896</v>
      </c>
      <c r="G70" s="5">
        <f t="shared" si="8"/>
        <v>0.8051680059609896</v>
      </c>
      <c r="H70" s="5">
        <f t="shared" si="8"/>
        <v>3.8126037550645044</v>
      </c>
      <c r="I70" s="5">
        <f t="shared" si="8"/>
        <v>0.015183489704674424</v>
      </c>
      <c r="J70" s="5">
        <f t="shared" si="8"/>
        <v>0.07426864834915083</v>
      </c>
      <c r="K70" s="5">
        <f t="shared" si="8"/>
        <v>0.12979145047061683</v>
      </c>
    </row>
    <row r="71" spans="1:11" ht="12.75" hidden="1">
      <c r="A71" s="2" t="s">
        <v>100</v>
      </c>
      <c r="B71" s="2">
        <f>+B83</f>
        <v>2974697887</v>
      </c>
      <c r="C71" s="2">
        <f aca="true" t="shared" si="9" ref="C71:K71">+C83</f>
        <v>712281629</v>
      </c>
      <c r="D71" s="2">
        <f t="shared" si="9"/>
        <v>0</v>
      </c>
      <c r="E71" s="2">
        <f t="shared" si="9"/>
        <v>3795467831</v>
      </c>
      <c r="F71" s="2">
        <f t="shared" si="9"/>
        <v>3795467831</v>
      </c>
      <c r="G71" s="2">
        <f t="shared" si="9"/>
        <v>3795467831</v>
      </c>
      <c r="H71" s="2">
        <f t="shared" si="9"/>
        <v>8696538063</v>
      </c>
      <c r="I71" s="2">
        <f t="shared" si="9"/>
        <v>76291096</v>
      </c>
      <c r="J71" s="2">
        <f t="shared" si="9"/>
        <v>400141732</v>
      </c>
      <c r="K71" s="2">
        <f t="shared" si="9"/>
        <v>751866884</v>
      </c>
    </row>
    <row r="72" spans="1:11" ht="12.75" hidden="1">
      <c r="A72" s="2" t="s">
        <v>101</v>
      </c>
      <c r="B72" s="2">
        <f>+B77</f>
        <v>3486220517</v>
      </c>
      <c r="C72" s="2">
        <f aca="true" t="shared" si="10" ref="C72:K72">+C77</f>
        <v>-40610847</v>
      </c>
      <c r="D72" s="2">
        <f t="shared" si="10"/>
        <v>0</v>
      </c>
      <c r="E72" s="2">
        <f t="shared" si="10"/>
        <v>4713883069</v>
      </c>
      <c r="F72" s="2">
        <f t="shared" si="10"/>
        <v>4713883069</v>
      </c>
      <c r="G72" s="2">
        <f t="shared" si="10"/>
        <v>4713883069</v>
      </c>
      <c r="H72" s="2">
        <f t="shared" si="10"/>
        <v>2280997088</v>
      </c>
      <c r="I72" s="2">
        <f t="shared" si="10"/>
        <v>5024608801</v>
      </c>
      <c r="J72" s="2">
        <f t="shared" si="10"/>
        <v>5387761066</v>
      </c>
      <c r="K72" s="2">
        <f t="shared" si="10"/>
        <v>5792884518</v>
      </c>
    </row>
    <row r="73" spans="1:11" ht="12.75" hidden="1">
      <c r="A73" s="2" t="s">
        <v>102</v>
      </c>
      <c r="B73" s="2">
        <f>+B74</f>
        <v>-1210842805.8333335</v>
      </c>
      <c r="C73" s="2">
        <f aca="true" t="shared" si="11" ref="C73:K73">+(C78+C80+C81+C82)-(B78+B80+B81+B82)</f>
        <v>-1382326083</v>
      </c>
      <c r="D73" s="2">
        <f t="shared" si="11"/>
        <v>248129078</v>
      </c>
      <c r="E73" s="2">
        <f t="shared" si="11"/>
        <v>849684576</v>
      </c>
      <c r="F73" s="2">
        <f>+(F78+F80+F81+F82)-(D78+D80+D81+D82)</f>
        <v>849684576</v>
      </c>
      <c r="G73" s="2">
        <f>+(G78+G80+G81+G82)-(D78+D80+D81+D82)</f>
        <v>849684576</v>
      </c>
      <c r="H73" s="2">
        <f>+(H78+H80+H81+H82)-(D78+D80+D81+D82)</f>
        <v>743059160</v>
      </c>
      <c r="I73" s="2">
        <f>+(I78+I80+I81+I82)-(E78+E80+E81+E82)</f>
        <v>1704043765</v>
      </c>
      <c r="J73" s="2">
        <f t="shared" si="11"/>
        <v>301997086</v>
      </c>
      <c r="K73" s="2">
        <f t="shared" si="11"/>
        <v>41955900</v>
      </c>
    </row>
    <row r="74" spans="1:11" ht="12.75" hidden="1">
      <c r="A74" s="2" t="s">
        <v>103</v>
      </c>
      <c r="B74" s="2">
        <f>+TREND(C74:E74)</f>
        <v>-1210842805.8333335</v>
      </c>
      <c r="C74" s="2">
        <f>+C73</f>
        <v>-1382326083</v>
      </c>
      <c r="D74" s="2">
        <f aca="true" t="shared" si="12" ref="D74:K74">+D73</f>
        <v>248129078</v>
      </c>
      <c r="E74" s="2">
        <f t="shared" si="12"/>
        <v>849684576</v>
      </c>
      <c r="F74" s="2">
        <f t="shared" si="12"/>
        <v>849684576</v>
      </c>
      <c r="G74" s="2">
        <f t="shared" si="12"/>
        <v>849684576</v>
      </c>
      <c r="H74" s="2">
        <f t="shared" si="12"/>
        <v>743059160</v>
      </c>
      <c r="I74" s="2">
        <f t="shared" si="12"/>
        <v>1704043765</v>
      </c>
      <c r="J74" s="2">
        <f t="shared" si="12"/>
        <v>301997086</v>
      </c>
      <c r="K74" s="2">
        <f t="shared" si="12"/>
        <v>41955900</v>
      </c>
    </row>
    <row r="75" spans="1:11" ht="12.75" hidden="1">
      <c r="A75" s="2" t="s">
        <v>104</v>
      </c>
      <c r="B75" s="2">
        <f>+B84-(((B80+B81+B78)*B70)-B79)</f>
        <v>-129930575.59778368</v>
      </c>
      <c r="C75" s="2">
        <f aca="true" t="shared" si="13" ref="C75:K75">+C84-(((C80+C81+C78)*C70)-C79)</f>
        <v>-4008137045.3968554</v>
      </c>
      <c r="D75" s="2">
        <f t="shared" si="13"/>
        <v>0</v>
      </c>
      <c r="E75" s="2">
        <f t="shared" si="13"/>
        <v>-355403948.75372887</v>
      </c>
      <c r="F75" s="2">
        <f t="shared" si="13"/>
        <v>-71618867.75372887</v>
      </c>
      <c r="G75" s="2">
        <f t="shared" si="13"/>
        <v>-71618867.75372887</v>
      </c>
      <c r="H75" s="2">
        <f t="shared" si="13"/>
        <v>-1145080439.6510763</v>
      </c>
      <c r="I75" s="2">
        <f t="shared" si="13"/>
        <v>1356641004.0258913</v>
      </c>
      <c r="J75" s="2">
        <f t="shared" si="13"/>
        <v>1178705554.4804084</v>
      </c>
      <c r="K75" s="2">
        <f t="shared" si="13"/>
        <v>1026922348.5670483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3486220517</v>
      </c>
      <c r="C77" s="3">
        <v>-40610847</v>
      </c>
      <c r="D77" s="3">
        <v>0</v>
      </c>
      <c r="E77" s="3">
        <v>4713883069</v>
      </c>
      <c r="F77" s="3">
        <v>4713883069</v>
      </c>
      <c r="G77" s="3">
        <v>4713883069</v>
      </c>
      <c r="H77" s="3">
        <v>2280997088</v>
      </c>
      <c r="I77" s="3">
        <v>5024608801</v>
      </c>
      <c r="J77" s="3">
        <v>5387761066</v>
      </c>
      <c r="K77" s="3">
        <v>5792884518</v>
      </c>
    </row>
    <row r="78" spans="1:11" ht="12.75" hidden="1">
      <c r="A78" s="1" t="s">
        <v>67</v>
      </c>
      <c r="B78" s="3">
        <v>9944611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14735850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837849121</v>
      </c>
      <c r="C79" s="3">
        <v>343847632</v>
      </c>
      <c r="D79" s="3">
        <v>0</v>
      </c>
      <c r="E79" s="3">
        <v>328734887</v>
      </c>
      <c r="F79" s="3">
        <v>328734887</v>
      </c>
      <c r="G79" s="3">
        <v>328734887</v>
      </c>
      <c r="H79" s="3">
        <v>1687909704</v>
      </c>
      <c r="I79" s="3">
        <v>1101595512</v>
      </c>
      <c r="J79" s="3">
        <v>1089059422</v>
      </c>
      <c r="K79" s="3">
        <v>1093420611</v>
      </c>
    </row>
    <row r="80" spans="1:11" ht="12.75" hidden="1">
      <c r="A80" s="1" t="s">
        <v>69</v>
      </c>
      <c r="B80" s="3">
        <v>1010800351</v>
      </c>
      <c r="C80" s="3">
        <v>-256219079</v>
      </c>
      <c r="D80" s="3">
        <v>0</v>
      </c>
      <c r="E80" s="3">
        <v>849442356</v>
      </c>
      <c r="F80" s="3">
        <v>849442356</v>
      </c>
      <c r="G80" s="3">
        <v>849442356</v>
      </c>
      <c r="H80" s="3">
        <v>611196102</v>
      </c>
      <c r="I80" s="3">
        <v>2485904791</v>
      </c>
      <c r="J80" s="3">
        <v>2785188935</v>
      </c>
      <c r="K80" s="3">
        <v>2824323376</v>
      </c>
    </row>
    <row r="81" spans="1:11" ht="12.75" hidden="1">
      <c r="A81" s="1" t="s">
        <v>70</v>
      </c>
      <c r="B81" s="3">
        <v>113452043</v>
      </c>
      <c r="C81" s="3">
        <v>8090001</v>
      </c>
      <c r="D81" s="3">
        <v>0</v>
      </c>
      <c r="E81" s="3">
        <v>242220</v>
      </c>
      <c r="F81" s="3">
        <v>242220</v>
      </c>
      <c r="G81" s="3">
        <v>242220</v>
      </c>
      <c r="H81" s="3">
        <v>117127208</v>
      </c>
      <c r="I81" s="3">
        <v>67823550</v>
      </c>
      <c r="J81" s="3">
        <v>70536492</v>
      </c>
      <c r="K81" s="3">
        <v>73357951</v>
      </c>
    </row>
    <row r="82" spans="1:11" ht="12.75" hidden="1">
      <c r="A82" s="1" t="s">
        <v>71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2974697887</v>
      </c>
      <c r="C83" s="3">
        <v>712281629</v>
      </c>
      <c r="D83" s="3">
        <v>0</v>
      </c>
      <c r="E83" s="3">
        <v>3795467831</v>
      </c>
      <c r="F83" s="3">
        <v>3795467831</v>
      </c>
      <c r="G83" s="3">
        <v>3795467831</v>
      </c>
      <c r="H83" s="3">
        <v>8696538063</v>
      </c>
      <c r="I83" s="3">
        <v>76291096</v>
      </c>
      <c r="J83" s="3">
        <v>400141732</v>
      </c>
      <c r="K83" s="3">
        <v>751866884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283785081</v>
      </c>
      <c r="G84" s="3">
        <v>283785081</v>
      </c>
      <c r="H84" s="3">
        <v>0</v>
      </c>
      <c r="I84" s="3">
        <v>293820000</v>
      </c>
      <c r="J84" s="3">
        <v>301737000</v>
      </c>
      <c r="K84" s="3">
        <v>309596000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232285813</v>
      </c>
      <c r="C5" s="6">
        <v>279938486</v>
      </c>
      <c r="D5" s="23">
        <v>307914175</v>
      </c>
      <c r="E5" s="24">
        <v>341427219</v>
      </c>
      <c r="F5" s="6">
        <v>391138528</v>
      </c>
      <c r="G5" s="25">
        <v>391138528</v>
      </c>
      <c r="H5" s="26">
        <v>395739497</v>
      </c>
      <c r="I5" s="24">
        <v>396532173</v>
      </c>
      <c r="J5" s="6">
        <v>420324107</v>
      </c>
      <c r="K5" s="25">
        <v>445543550</v>
      </c>
    </row>
    <row r="6" spans="1:11" ht="13.5">
      <c r="A6" s="22" t="s">
        <v>19</v>
      </c>
      <c r="B6" s="6">
        <v>948273264</v>
      </c>
      <c r="C6" s="6">
        <v>966067889</v>
      </c>
      <c r="D6" s="23">
        <v>1000690544</v>
      </c>
      <c r="E6" s="24">
        <v>1199673022</v>
      </c>
      <c r="F6" s="6">
        <v>967857698</v>
      </c>
      <c r="G6" s="25">
        <v>967857698</v>
      </c>
      <c r="H6" s="26">
        <v>953718930</v>
      </c>
      <c r="I6" s="24">
        <v>1015135576</v>
      </c>
      <c r="J6" s="6">
        <v>1172201416</v>
      </c>
      <c r="K6" s="25">
        <v>1294918900</v>
      </c>
    </row>
    <row r="7" spans="1:11" ht="13.5">
      <c r="A7" s="22" t="s">
        <v>20</v>
      </c>
      <c r="B7" s="6">
        <v>4505489</v>
      </c>
      <c r="C7" s="6">
        <v>4826322</v>
      </c>
      <c r="D7" s="23">
        <v>4892532</v>
      </c>
      <c r="E7" s="24">
        <v>4040869</v>
      </c>
      <c r="F7" s="6">
        <v>2355625</v>
      </c>
      <c r="G7" s="25">
        <v>2355625</v>
      </c>
      <c r="H7" s="26">
        <v>2543881</v>
      </c>
      <c r="I7" s="24">
        <v>2496963</v>
      </c>
      <c r="J7" s="6">
        <v>2646780</v>
      </c>
      <c r="K7" s="25">
        <v>2805587</v>
      </c>
    </row>
    <row r="8" spans="1:11" ht="13.5">
      <c r="A8" s="22" t="s">
        <v>21</v>
      </c>
      <c r="B8" s="6">
        <v>81368944</v>
      </c>
      <c r="C8" s="6">
        <v>353934158</v>
      </c>
      <c r="D8" s="23">
        <v>384990911</v>
      </c>
      <c r="E8" s="24">
        <v>380142000</v>
      </c>
      <c r="F8" s="6">
        <v>497818777</v>
      </c>
      <c r="G8" s="25">
        <v>497818777</v>
      </c>
      <c r="H8" s="26">
        <v>479506868</v>
      </c>
      <c r="I8" s="24">
        <v>635806006</v>
      </c>
      <c r="J8" s="6">
        <v>567427575</v>
      </c>
      <c r="K8" s="25">
        <v>609394829</v>
      </c>
    </row>
    <row r="9" spans="1:11" ht="13.5">
      <c r="A9" s="22" t="s">
        <v>22</v>
      </c>
      <c r="B9" s="6">
        <v>37578794</v>
      </c>
      <c r="C9" s="6">
        <v>50612675</v>
      </c>
      <c r="D9" s="23">
        <v>69169712</v>
      </c>
      <c r="E9" s="24">
        <v>53232015</v>
      </c>
      <c r="F9" s="6">
        <v>54295310</v>
      </c>
      <c r="G9" s="25">
        <v>54295310</v>
      </c>
      <c r="H9" s="26">
        <v>35261170</v>
      </c>
      <c r="I9" s="24">
        <v>43632659</v>
      </c>
      <c r="J9" s="6">
        <v>43373085</v>
      </c>
      <c r="K9" s="25">
        <v>45975475</v>
      </c>
    </row>
    <row r="10" spans="1:11" ht="25.5">
      <c r="A10" s="27" t="s">
        <v>94</v>
      </c>
      <c r="B10" s="28">
        <f>SUM(B5:B9)</f>
        <v>1304012304</v>
      </c>
      <c r="C10" s="29">
        <f aca="true" t="shared" si="0" ref="C10:K10">SUM(C5:C9)</f>
        <v>1655379530</v>
      </c>
      <c r="D10" s="30">
        <f t="shared" si="0"/>
        <v>1767657874</v>
      </c>
      <c r="E10" s="28">
        <f t="shared" si="0"/>
        <v>1978515125</v>
      </c>
      <c r="F10" s="29">
        <f t="shared" si="0"/>
        <v>1913465938</v>
      </c>
      <c r="G10" s="31">
        <f t="shared" si="0"/>
        <v>1913465938</v>
      </c>
      <c r="H10" s="32">
        <f t="shared" si="0"/>
        <v>1866770346</v>
      </c>
      <c r="I10" s="28">
        <f t="shared" si="0"/>
        <v>2093603377</v>
      </c>
      <c r="J10" s="29">
        <f t="shared" si="0"/>
        <v>2205972963</v>
      </c>
      <c r="K10" s="31">
        <f t="shared" si="0"/>
        <v>2398638341</v>
      </c>
    </row>
    <row r="11" spans="1:11" ht="13.5">
      <c r="A11" s="22" t="s">
        <v>23</v>
      </c>
      <c r="B11" s="6">
        <v>495757372</v>
      </c>
      <c r="C11" s="6">
        <v>545569088</v>
      </c>
      <c r="D11" s="23">
        <v>574670812</v>
      </c>
      <c r="E11" s="24">
        <v>600528152</v>
      </c>
      <c r="F11" s="6">
        <v>584197963</v>
      </c>
      <c r="G11" s="25">
        <v>584197963</v>
      </c>
      <c r="H11" s="26">
        <v>553565927</v>
      </c>
      <c r="I11" s="24">
        <v>594311981</v>
      </c>
      <c r="J11" s="6">
        <v>642525254</v>
      </c>
      <c r="K11" s="25">
        <v>697932792</v>
      </c>
    </row>
    <row r="12" spans="1:11" ht="13.5">
      <c r="A12" s="22" t="s">
        <v>24</v>
      </c>
      <c r="B12" s="6">
        <v>20389056</v>
      </c>
      <c r="C12" s="6">
        <v>22972886</v>
      </c>
      <c r="D12" s="23">
        <v>21967407</v>
      </c>
      <c r="E12" s="24">
        <v>24195633</v>
      </c>
      <c r="F12" s="6">
        <v>24195633</v>
      </c>
      <c r="G12" s="25">
        <v>24195633</v>
      </c>
      <c r="H12" s="26">
        <v>23116028</v>
      </c>
      <c r="I12" s="24">
        <v>28455633</v>
      </c>
      <c r="J12" s="6">
        <v>30162974</v>
      </c>
      <c r="K12" s="25">
        <v>31972754</v>
      </c>
    </row>
    <row r="13" spans="1:11" ht="13.5">
      <c r="A13" s="22" t="s">
        <v>95</v>
      </c>
      <c r="B13" s="6">
        <v>472110422</v>
      </c>
      <c r="C13" s="6">
        <v>449694990</v>
      </c>
      <c r="D13" s="23">
        <v>369427700</v>
      </c>
      <c r="E13" s="24">
        <v>491981910</v>
      </c>
      <c r="F13" s="6">
        <v>395230081</v>
      </c>
      <c r="G13" s="25">
        <v>395230081</v>
      </c>
      <c r="H13" s="26">
        <v>338885723</v>
      </c>
      <c r="I13" s="24">
        <v>420387391</v>
      </c>
      <c r="J13" s="6">
        <v>445610636</v>
      </c>
      <c r="K13" s="25">
        <v>472347273</v>
      </c>
    </row>
    <row r="14" spans="1:11" ht="13.5">
      <c r="A14" s="22" t="s">
        <v>25</v>
      </c>
      <c r="B14" s="6">
        <v>65783550</v>
      </c>
      <c r="C14" s="6">
        <v>17571078</v>
      </c>
      <c r="D14" s="23">
        <v>37436293</v>
      </c>
      <c r="E14" s="24">
        <v>7000000</v>
      </c>
      <c r="F14" s="6">
        <v>14500000</v>
      </c>
      <c r="G14" s="25">
        <v>14500000</v>
      </c>
      <c r="H14" s="26">
        <v>7573963</v>
      </c>
      <c r="I14" s="24">
        <v>42881638</v>
      </c>
      <c r="J14" s="6">
        <v>45114198</v>
      </c>
      <c r="K14" s="25">
        <v>42087553</v>
      </c>
    </row>
    <row r="15" spans="1:11" ht="13.5">
      <c r="A15" s="22" t="s">
        <v>26</v>
      </c>
      <c r="B15" s="6">
        <v>558945739</v>
      </c>
      <c r="C15" s="6">
        <v>538332377</v>
      </c>
      <c r="D15" s="23">
        <v>526237180</v>
      </c>
      <c r="E15" s="24">
        <v>694126764</v>
      </c>
      <c r="F15" s="6">
        <v>608328852</v>
      </c>
      <c r="G15" s="25">
        <v>608328852</v>
      </c>
      <c r="H15" s="26">
        <v>538601082</v>
      </c>
      <c r="I15" s="24">
        <v>665229543</v>
      </c>
      <c r="J15" s="6">
        <v>751606683</v>
      </c>
      <c r="K15" s="25">
        <v>852018164</v>
      </c>
    </row>
    <row r="16" spans="1:11" ht="13.5">
      <c r="A16" s="22" t="s">
        <v>21</v>
      </c>
      <c r="B16" s="6">
        <v>0</v>
      </c>
      <c r="C16" s="6">
        <v>2015399</v>
      </c>
      <c r="D16" s="23">
        <v>855114</v>
      </c>
      <c r="E16" s="24">
        <v>1416860</v>
      </c>
      <c r="F16" s="6">
        <v>13427456</v>
      </c>
      <c r="G16" s="25">
        <v>13427456</v>
      </c>
      <c r="H16" s="26">
        <v>403565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479839789</v>
      </c>
      <c r="C17" s="6">
        <v>715831618</v>
      </c>
      <c r="D17" s="23">
        <v>672435394</v>
      </c>
      <c r="E17" s="24">
        <v>613387042</v>
      </c>
      <c r="F17" s="6">
        <v>789040691</v>
      </c>
      <c r="G17" s="25">
        <v>789040691</v>
      </c>
      <c r="H17" s="26">
        <v>671060020</v>
      </c>
      <c r="I17" s="24">
        <v>646207576</v>
      </c>
      <c r="J17" s="6">
        <v>689185241</v>
      </c>
      <c r="K17" s="25">
        <v>735988098</v>
      </c>
    </row>
    <row r="18" spans="1:11" ht="13.5">
      <c r="A18" s="33" t="s">
        <v>28</v>
      </c>
      <c r="B18" s="34">
        <f>SUM(B11:B17)</f>
        <v>2092825928</v>
      </c>
      <c r="C18" s="35">
        <f aca="true" t="shared" si="1" ref="C18:K18">SUM(C11:C17)</f>
        <v>2291987436</v>
      </c>
      <c r="D18" s="36">
        <f t="shared" si="1"/>
        <v>2203029900</v>
      </c>
      <c r="E18" s="34">
        <f t="shared" si="1"/>
        <v>2432636361</v>
      </c>
      <c r="F18" s="35">
        <f t="shared" si="1"/>
        <v>2428920676</v>
      </c>
      <c r="G18" s="37">
        <f t="shared" si="1"/>
        <v>2428920676</v>
      </c>
      <c r="H18" s="38">
        <f t="shared" si="1"/>
        <v>2133206308</v>
      </c>
      <c r="I18" s="34">
        <f t="shared" si="1"/>
        <v>2397473762</v>
      </c>
      <c r="J18" s="35">
        <f t="shared" si="1"/>
        <v>2604204986</v>
      </c>
      <c r="K18" s="37">
        <f t="shared" si="1"/>
        <v>2832346634</v>
      </c>
    </row>
    <row r="19" spans="1:11" ht="13.5">
      <c r="A19" s="33" t="s">
        <v>29</v>
      </c>
      <c r="B19" s="39">
        <f>+B10-B18</f>
        <v>-788813624</v>
      </c>
      <c r="C19" s="40">
        <f aca="true" t="shared" si="2" ref="C19:K19">+C10-C18</f>
        <v>-636607906</v>
      </c>
      <c r="D19" s="41">
        <f t="shared" si="2"/>
        <v>-435372026</v>
      </c>
      <c r="E19" s="39">
        <f t="shared" si="2"/>
        <v>-454121236</v>
      </c>
      <c r="F19" s="40">
        <f t="shared" si="2"/>
        <v>-515454738</v>
      </c>
      <c r="G19" s="42">
        <f t="shared" si="2"/>
        <v>-515454738</v>
      </c>
      <c r="H19" s="43">
        <f t="shared" si="2"/>
        <v>-266435962</v>
      </c>
      <c r="I19" s="39">
        <f t="shared" si="2"/>
        <v>-303870385</v>
      </c>
      <c r="J19" s="40">
        <f t="shared" si="2"/>
        <v>-398232023</v>
      </c>
      <c r="K19" s="42">
        <f t="shared" si="2"/>
        <v>-433708293</v>
      </c>
    </row>
    <row r="20" spans="1:11" ht="25.5">
      <c r="A20" s="44" t="s">
        <v>30</v>
      </c>
      <c r="B20" s="45">
        <v>446453372</v>
      </c>
      <c r="C20" s="46">
        <v>62175538</v>
      </c>
      <c r="D20" s="47">
        <v>124157958</v>
      </c>
      <c r="E20" s="45">
        <v>36983000</v>
      </c>
      <c r="F20" s="46">
        <v>77006273</v>
      </c>
      <c r="G20" s="48">
        <v>77006273</v>
      </c>
      <c r="H20" s="49">
        <v>151554942</v>
      </c>
      <c r="I20" s="45">
        <v>19000000</v>
      </c>
      <c r="J20" s="46">
        <v>37800000</v>
      </c>
      <c r="K20" s="48">
        <v>50714000</v>
      </c>
    </row>
    <row r="21" spans="1:11" ht="63.75">
      <c r="A21" s="50" t="s">
        <v>96</v>
      </c>
      <c r="B21" s="51">
        <v>0</v>
      </c>
      <c r="C21" s="52">
        <v>140832474</v>
      </c>
      <c r="D21" s="53">
        <v>757759</v>
      </c>
      <c r="E21" s="51">
        <v>15154968</v>
      </c>
      <c r="F21" s="52">
        <v>14774887</v>
      </c>
      <c r="G21" s="54">
        <v>14774887</v>
      </c>
      <c r="H21" s="55">
        <v>16163763</v>
      </c>
      <c r="I21" s="51">
        <v>8085045</v>
      </c>
      <c r="J21" s="52">
        <v>14983528</v>
      </c>
      <c r="K21" s="54">
        <v>14987220</v>
      </c>
    </row>
    <row r="22" spans="1:11" ht="25.5">
      <c r="A22" s="56" t="s">
        <v>97</v>
      </c>
      <c r="B22" s="57">
        <f>SUM(B19:B21)</f>
        <v>-342360252</v>
      </c>
      <c r="C22" s="58">
        <f aca="true" t="shared" si="3" ref="C22:K22">SUM(C19:C21)</f>
        <v>-433599894</v>
      </c>
      <c r="D22" s="59">
        <f t="shared" si="3"/>
        <v>-310456309</v>
      </c>
      <c r="E22" s="57">
        <f t="shared" si="3"/>
        <v>-401983268</v>
      </c>
      <c r="F22" s="58">
        <f t="shared" si="3"/>
        <v>-423673578</v>
      </c>
      <c r="G22" s="60">
        <f t="shared" si="3"/>
        <v>-423673578</v>
      </c>
      <c r="H22" s="61">
        <f t="shared" si="3"/>
        <v>-98717257</v>
      </c>
      <c r="I22" s="57">
        <f t="shared" si="3"/>
        <v>-276785340</v>
      </c>
      <c r="J22" s="58">
        <f t="shared" si="3"/>
        <v>-345448495</v>
      </c>
      <c r="K22" s="60">
        <f t="shared" si="3"/>
        <v>-368007073</v>
      </c>
    </row>
    <row r="23" spans="1:11" ht="13.5">
      <c r="A23" s="50" t="s">
        <v>31</v>
      </c>
      <c r="B23" s="6">
        <v>-41219977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-383580229</v>
      </c>
      <c r="C24" s="40">
        <f aca="true" t="shared" si="4" ref="C24:K24">SUM(C22:C23)</f>
        <v>-433599894</v>
      </c>
      <c r="D24" s="41">
        <f t="shared" si="4"/>
        <v>-310456309</v>
      </c>
      <c r="E24" s="39">
        <f t="shared" si="4"/>
        <v>-401983268</v>
      </c>
      <c r="F24" s="40">
        <f t="shared" si="4"/>
        <v>-423673578</v>
      </c>
      <c r="G24" s="42">
        <f t="shared" si="4"/>
        <v>-423673578</v>
      </c>
      <c r="H24" s="43">
        <f t="shared" si="4"/>
        <v>-98717257</v>
      </c>
      <c r="I24" s="39">
        <f t="shared" si="4"/>
        <v>-276785340</v>
      </c>
      <c r="J24" s="40">
        <f t="shared" si="4"/>
        <v>-345448495</v>
      </c>
      <c r="K24" s="42">
        <f t="shared" si="4"/>
        <v>-368007073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225888265</v>
      </c>
      <c r="C27" s="7">
        <v>890301209</v>
      </c>
      <c r="D27" s="69">
        <v>0</v>
      </c>
      <c r="E27" s="70">
        <v>200618720</v>
      </c>
      <c r="F27" s="7">
        <v>1099750870</v>
      </c>
      <c r="G27" s="71">
        <v>1099750870</v>
      </c>
      <c r="H27" s="72">
        <v>24321789</v>
      </c>
      <c r="I27" s="70">
        <v>24321785</v>
      </c>
      <c r="J27" s="7">
        <v>123015000</v>
      </c>
      <c r="K27" s="71">
        <v>124827000</v>
      </c>
    </row>
    <row r="28" spans="1:11" ht="13.5">
      <c r="A28" s="73" t="s">
        <v>34</v>
      </c>
      <c r="B28" s="6">
        <v>188513063</v>
      </c>
      <c r="C28" s="6">
        <v>0</v>
      </c>
      <c r="D28" s="23">
        <v>0</v>
      </c>
      <c r="E28" s="24">
        <v>8243000</v>
      </c>
      <c r="F28" s="6">
        <v>131124862</v>
      </c>
      <c r="G28" s="25">
        <v>131124862</v>
      </c>
      <c r="H28" s="26">
        <v>0</v>
      </c>
      <c r="I28" s="24">
        <v>0</v>
      </c>
      <c r="J28" s="6">
        <v>112015000</v>
      </c>
      <c r="K28" s="25">
        <v>105827000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30124396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7250806</v>
      </c>
      <c r="C31" s="6">
        <v>0</v>
      </c>
      <c r="D31" s="23">
        <v>0</v>
      </c>
      <c r="E31" s="24">
        <v>2300000</v>
      </c>
      <c r="F31" s="6">
        <v>20147116</v>
      </c>
      <c r="G31" s="25">
        <v>20147116</v>
      </c>
      <c r="H31" s="26">
        <v>0</v>
      </c>
      <c r="I31" s="24">
        <v>173155</v>
      </c>
      <c r="J31" s="6">
        <v>9000000</v>
      </c>
      <c r="K31" s="25">
        <v>15000000</v>
      </c>
    </row>
    <row r="32" spans="1:11" ht="13.5">
      <c r="A32" s="33" t="s">
        <v>37</v>
      </c>
      <c r="B32" s="7">
        <f>SUM(B28:B31)</f>
        <v>225888265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10543000</v>
      </c>
      <c r="F32" s="7">
        <f t="shared" si="5"/>
        <v>151271978</v>
      </c>
      <c r="G32" s="71">
        <f t="shared" si="5"/>
        <v>151271978</v>
      </c>
      <c r="H32" s="72">
        <f t="shared" si="5"/>
        <v>0</v>
      </c>
      <c r="I32" s="70">
        <f t="shared" si="5"/>
        <v>173155</v>
      </c>
      <c r="J32" s="7">
        <f t="shared" si="5"/>
        <v>121015000</v>
      </c>
      <c r="K32" s="71">
        <f t="shared" si="5"/>
        <v>120827000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562996085</v>
      </c>
      <c r="C35" s="6">
        <v>631493977</v>
      </c>
      <c r="D35" s="23">
        <v>751658723</v>
      </c>
      <c r="E35" s="24">
        <v>598231499</v>
      </c>
      <c r="F35" s="6">
        <v>586459291</v>
      </c>
      <c r="G35" s="25">
        <v>586459291</v>
      </c>
      <c r="H35" s="26">
        <v>-88260925</v>
      </c>
      <c r="I35" s="24">
        <v>663397790</v>
      </c>
      <c r="J35" s="6">
        <v>0</v>
      </c>
      <c r="K35" s="25">
        <v>0</v>
      </c>
    </row>
    <row r="36" spans="1:11" ht="13.5">
      <c r="A36" s="22" t="s">
        <v>40</v>
      </c>
      <c r="B36" s="6">
        <v>7726317507</v>
      </c>
      <c r="C36" s="6">
        <v>7408665667</v>
      </c>
      <c r="D36" s="23">
        <v>7331403401</v>
      </c>
      <c r="E36" s="24">
        <v>7066467258</v>
      </c>
      <c r="F36" s="6">
        <v>7497086526</v>
      </c>
      <c r="G36" s="25">
        <v>7497086526</v>
      </c>
      <c r="H36" s="26">
        <v>-219283934</v>
      </c>
      <c r="I36" s="24">
        <v>7112410098</v>
      </c>
      <c r="J36" s="6">
        <v>123015000</v>
      </c>
      <c r="K36" s="25">
        <v>124827000</v>
      </c>
    </row>
    <row r="37" spans="1:11" ht="13.5">
      <c r="A37" s="22" t="s">
        <v>41</v>
      </c>
      <c r="B37" s="6">
        <v>548190883</v>
      </c>
      <c r="C37" s="6">
        <v>722721327</v>
      </c>
      <c r="D37" s="23">
        <v>782241400</v>
      </c>
      <c r="E37" s="24">
        <v>619659408</v>
      </c>
      <c r="F37" s="6">
        <v>782241383</v>
      </c>
      <c r="G37" s="25">
        <v>782241383</v>
      </c>
      <c r="H37" s="26">
        <v>-182966019</v>
      </c>
      <c r="I37" s="24">
        <v>599275349</v>
      </c>
      <c r="J37" s="6">
        <v>0</v>
      </c>
      <c r="K37" s="25">
        <v>0</v>
      </c>
    </row>
    <row r="38" spans="1:11" ht="13.5">
      <c r="A38" s="22" t="s">
        <v>42</v>
      </c>
      <c r="B38" s="6">
        <v>606836819</v>
      </c>
      <c r="C38" s="6">
        <v>616809999</v>
      </c>
      <c r="D38" s="23">
        <v>613543102</v>
      </c>
      <c r="E38" s="24">
        <v>611354799</v>
      </c>
      <c r="F38" s="6">
        <v>613543099</v>
      </c>
      <c r="G38" s="25">
        <v>613543099</v>
      </c>
      <c r="H38" s="26">
        <v>-25745265</v>
      </c>
      <c r="I38" s="24">
        <v>587797835</v>
      </c>
      <c r="J38" s="6">
        <v>0</v>
      </c>
      <c r="K38" s="25">
        <v>0</v>
      </c>
    </row>
    <row r="39" spans="1:11" ht="13.5">
      <c r="A39" s="22" t="s">
        <v>43</v>
      </c>
      <c r="B39" s="6">
        <v>7134285890</v>
      </c>
      <c r="C39" s="6">
        <v>7134228207</v>
      </c>
      <c r="D39" s="23">
        <v>6997733895</v>
      </c>
      <c r="E39" s="24">
        <v>6835667818</v>
      </c>
      <c r="F39" s="6">
        <v>7111241861</v>
      </c>
      <c r="G39" s="25">
        <v>7111241861</v>
      </c>
      <c r="H39" s="26">
        <v>258040</v>
      </c>
      <c r="I39" s="24">
        <v>6865520063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233688221</v>
      </c>
      <c r="C42" s="6">
        <v>0</v>
      </c>
      <c r="D42" s="23">
        <v>0</v>
      </c>
      <c r="E42" s="24">
        <v>1556662311</v>
      </c>
      <c r="F42" s="6">
        <v>0</v>
      </c>
      <c r="G42" s="25">
        <v>0</v>
      </c>
      <c r="H42" s="26">
        <v>25525964</v>
      </c>
      <c r="I42" s="24">
        <v>-1156</v>
      </c>
      <c r="J42" s="6">
        <v>0</v>
      </c>
      <c r="K42" s="25">
        <v>0</v>
      </c>
    </row>
    <row r="43" spans="1:11" ht="13.5">
      <c r="A43" s="22" t="s">
        <v>46</v>
      </c>
      <c r="B43" s="6">
        <v>-219405870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-8347489</v>
      </c>
      <c r="C44" s="6">
        <v>18966523</v>
      </c>
      <c r="D44" s="23">
        <v>4530752</v>
      </c>
      <c r="E44" s="24">
        <v>-84893</v>
      </c>
      <c r="F44" s="6">
        <v>84891</v>
      </c>
      <c r="G44" s="25">
        <v>84891</v>
      </c>
      <c r="H44" s="26">
        <v>301251673</v>
      </c>
      <c r="I44" s="24">
        <v>-301251674</v>
      </c>
      <c r="J44" s="6">
        <v>277754401</v>
      </c>
      <c r="K44" s="25">
        <v>0</v>
      </c>
    </row>
    <row r="45" spans="1:11" ht="13.5">
      <c r="A45" s="33" t="s">
        <v>48</v>
      </c>
      <c r="B45" s="7">
        <v>50507757</v>
      </c>
      <c r="C45" s="7">
        <v>75985961</v>
      </c>
      <c r="D45" s="69">
        <v>14531075</v>
      </c>
      <c r="E45" s="70">
        <v>1351043874</v>
      </c>
      <c r="F45" s="7">
        <v>-155114205</v>
      </c>
      <c r="G45" s="71">
        <v>-155114205</v>
      </c>
      <c r="H45" s="72">
        <v>-367004459</v>
      </c>
      <c r="I45" s="70">
        <v>-562817930</v>
      </c>
      <c r="J45" s="7">
        <v>277754401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50507758</v>
      </c>
      <c r="C48" s="6">
        <v>57467056</v>
      </c>
      <c r="D48" s="23">
        <v>10000323</v>
      </c>
      <c r="E48" s="24">
        <v>134824710</v>
      </c>
      <c r="F48" s="6">
        <v>-155199096</v>
      </c>
      <c r="G48" s="25">
        <v>-155199096</v>
      </c>
      <c r="H48" s="26">
        <v>-246037045</v>
      </c>
      <c r="I48" s="24">
        <v>-236036725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50670891.01658559</v>
      </c>
      <c r="C49" s="6">
        <f aca="true" t="shared" si="6" ref="C49:K49">+C75</f>
        <v>704364045</v>
      </c>
      <c r="D49" s="23">
        <f t="shared" si="6"/>
        <v>714382575</v>
      </c>
      <c r="E49" s="24">
        <f t="shared" si="6"/>
        <v>-131901668.86633134</v>
      </c>
      <c r="F49" s="6">
        <f t="shared" si="6"/>
        <v>714382561</v>
      </c>
      <c r="G49" s="25">
        <f t="shared" si="6"/>
        <v>714382561</v>
      </c>
      <c r="H49" s="26">
        <f t="shared" si="6"/>
        <v>119462161.08711943</v>
      </c>
      <c r="I49" s="24">
        <f t="shared" si="6"/>
        <v>836643590</v>
      </c>
      <c r="J49" s="6">
        <f t="shared" si="6"/>
        <v>0</v>
      </c>
      <c r="K49" s="25">
        <f t="shared" si="6"/>
        <v>0</v>
      </c>
    </row>
    <row r="50" spans="1:11" ht="13.5">
      <c r="A50" s="33" t="s">
        <v>52</v>
      </c>
      <c r="B50" s="7">
        <f>+B48-B49</f>
        <v>-163133.01658558846</v>
      </c>
      <c r="C50" s="7">
        <f aca="true" t="shared" si="7" ref="C50:K50">+C48-C49</f>
        <v>-646896989</v>
      </c>
      <c r="D50" s="69">
        <f t="shared" si="7"/>
        <v>-704382252</v>
      </c>
      <c r="E50" s="70">
        <f t="shared" si="7"/>
        <v>266726378.86633134</v>
      </c>
      <c r="F50" s="7">
        <f t="shared" si="7"/>
        <v>-869581657</v>
      </c>
      <c r="G50" s="71">
        <f t="shared" si="7"/>
        <v>-869581657</v>
      </c>
      <c r="H50" s="72">
        <f t="shared" si="7"/>
        <v>-365499206.08711946</v>
      </c>
      <c r="I50" s="70">
        <f t="shared" si="7"/>
        <v>-1072680315</v>
      </c>
      <c r="J50" s="7">
        <f t="shared" si="7"/>
        <v>0</v>
      </c>
      <c r="K50" s="71">
        <f t="shared" si="7"/>
        <v>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7425154258</v>
      </c>
      <c r="C53" s="6">
        <v>6843114430</v>
      </c>
      <c r="D53" s="23">
        <v>6988225145</v>
      </c>
      <c r="E53" s="24">
        <v>6462063119</v>
      </c>
      <c r="F53" s="6">
        <v>7167601090</v>
      </c>
      <c r="G53" s="25">
        <v>7167601090</v>
      </c>
      <c r="H53" s="26">
        <v>-274898986</v>
      </c>
      <c r="I53" s="24">
        <v>6727309612</v>
      </c>
      <c r="J53" s="6">
        <v>123015000</v>
      </c>
      <c r="K53" s="25">
        <v>124827000</v>
      </c>
    </row>
    <row r="54" spans="1:11" ht="13.5">
      <c r="A54" s="22" t="s">
        <v>55</v>
      </c>
      <c r="B54" s="6">
        <v>472110422</v>
      </c>
      <c r="C54" s="6">
        <v>0</v>
      </c>
      <c r="D54" s="23">
        <v>369427700</v>
      </c>
      <c r="E54" s="24">
        <v>491981910</v>
      </c>
      <c r="F54" s="6">
        <v>395230081</v>
      </c>
      <c r="G54" s="25">
        <v>395230081</v>
      </c>
      <c r="H54" s="26">
        <v>338885723</v>
      </c>
      <c r="I54" s="24">
        <v>420387391</v>
      </c>
      <c r="J54" s="6">
        <v>445610636</v>
      </c>
      <c r="K54" s="25">
        <v>472347273</v>
      </c>
    </row>
    <row r="55" spans="1:11" ht="13.5">
      <c r="A55" s="22" t="s">
        <v>56</v>
      </c>
      <c r="B55" s="6">
        <v>0</v>
      </c>
      <c r="C55" s="6">
        <v>471697</v>
      </c>
      <c r="D55" s="23">
        <v>0</v>
      </c>
      <c r="E55" s="24">
        <v>76464720</v>
      </c>
      <c r="F55" s="6">
        <v>78492850</v>
      </c>
      <c r="G55" s="25">
        <v>78492850</v>
      </c>
      <c r="H55" s="26">
        <v>7028712</v>
      </c>
      <c r="I55" s="24">
        <v>24006063</v>
      </c>
      <c r="J55" s="6">
        <v>67815000</v>
      </c>
      <c r="K55" s="25">
        <v>67727000</v>
      </c>
    </row>
    <row r="56" spans="1:11" ht="13.5">
      <c r="A56" s="22" t="s">
        <v>57</v>
      </c>
      <c r="B56" s="6">
        <v>0</v>
      </c>
      <c r="C56" s="6">
        <v>100444468</v>
      </c>
      <c r="D56" s="23">
        <v>7166143</v>
      </c>
      <c r="E56" s="24">
        <v>7060000</v>
      </c>
      <c r="F56" s="6">
        <v>8934534</v>
      </c>
      <c r="G56" s="25">
        <v>8934534</v>
      </c>
      <c r="H56" s="26">
        <v>12050711</v>
      </c>
      <c r="I56" s="24">
        <v>8441098</v>
      </c>
      <c r="J56" s="6">
        <v>8841564</v>
      </c>
      <c r="K56" s="25">
        <v>9372058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135720919</v>
      </c>
      <c r="C59" s="6">
        <v>76969109</v>
      </c>
      <c r="D59" s="23">
        <v>0</v>
      </c>
      <c r="E59" s="24">
        <v>37450000</v>
      </c>
      <c r="F59" s="6">
        <v>37450000</v>
      </c>
      <c r="G59" s="25">
        <v>37450000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60</v>
      </c>
      <c r="B60" s="6">
        <v>23786212</v>
      </c>
      <c r="C60" s="6">
        <v>30062728</v>
      </c>
      <c r="D60" s="23">
        <v>0</v>
      </c>
      <c r="E60" s="24">
        <v>27928711</v>
      </c>
      <c r="F60" s="6">
        <v>27928711</v>
      </c>
      <c r="G60" s="25">
        <v>27928711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7314</v>
      </c>
      <c r="C62" s="98">
        <v>7314</v>
      </c>
      <c r="D62" s="99">
        <v>0</v>
      </c>
      <c r="E62" s="97">
        <v>8249</v>
      </c>
      <c r="F62" s="98">
        <v>8249</v>
      </c>
      <c r="G62" s="99">
        <v>8249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25870</v>
      </c>
      <c r="C63" s="98">
        <v>25870</v>
      </c>
      <c r="D63" s="99">
        <v>0</v>
      </c>
      <c r="E63" s="97">
        <v>29177</v>
      </c>
      <c r="F63" s="98">
        <v>29177</v>
      </c>
      <c r="G63" s="99">
        <v>29177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0.8945008070792242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1.231327129922142</v>
      </c>
      <c r="F70" s="5">
        <f t="shared" si="8"/>
        <v>0</v>
      </c>
      <c r="G70" s="5">
        <f t="shared" si="8"/>
        <v>0</v>
      </c>
      <c r="H70" s="5">
        <f t="shared" si="8"/>
        <v>0.018600432657276716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100</v>
      </c>
      <c r="B71" s="2">
        <f>+B83</f>
        <v>1077201316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1948230824</v>
      </c>
      <c r="F71" s="2">
        <f t="shared" si="9"/>
        <v>0</v>
      </c>
      <c r="G71" s="2">
        <f t="shared" si="9"/>
        <v>0</v>
      </c>
      <c r="H71" s="2">
        <f t="shared" si="9"/>
        <v>25527120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101</v>
      </c>
      <c r="B72" s="2">
        <f>+B77</f>
        <v>1204248568</v>
      </c>
      <c r="C72" s="2">
        <f aca="true" t="shared" si="10" ref="C72:K72">+C77</f>
        <v>1286024812</v>
      </c>
      <c r="D72" s="2">
        <f t="shared" si="10"/>
        <v>1353445917</v>
      </c>
      <c r="E72" s="2">
        <f t="shared" si="10"/>
        <v>1582220335</v>
      </c>
      <c r="F72" s="2">
        <f t="shared" si="10"/>
        <v>1407268002</v>
      </c>
      <c r="G72" s="2">
        <f t="shared" si="10"/>
        <v>1407268002</v>
      </c>
      <c r="H72" s="2">
        <f t="shared" si="10"/>
        <v>1372393883</v>
      </c>
      <c r="I72" s="2">
        <f t="shared" si="10"/>
        <v>1448975697</v>
      </c>
      <c r="J72" s="2">
        <f t="shared" si="10"/>
        <v>1629194415</v>
      </c>
      <c r="K72" s="2">
        <f t="shared" si="10"/>
        <v>1779331480</v>
      </c>
    </row>
    <row r="73" spans="1:11" ht="12.75" hidden="1">
      <c r="A73" s="2" t="s">
        <v>102</v>
      </c>
      <c r="B73" s="2">
        <f>+B74</f>
        <v>109875967.66666666</v>
      </c>
      <c r="C73" s="2">
        <f aca="true" t="shared" si="11" ref="C73:K73">+(C78+C80+C81+C82)-(B78+B80+B81+B82)</f>
        <v>64299973</v>
      </c>
      <c r="D73" s="2">
        <f t="shared" si="11"/>
        <v>124719913</v>
      </c>
      <c r="E73" s="2">
        <f t="shared" si="11"/>
        <v>-88316115</v>
      </c>
      <c r="F73" s="2">
        <f>+(F78+F80+F81+F82)-(D78+D80+D81+D82)</f>
        <v>-12</v>
      </c>
      <c r="G73" s="2">
        <f>+(G78+G80+G81+G82)-(D78+D80+D81+D82)</f>
        <v>-12</v>
      </c>
      <c r="H73" s="2">
        <f>+(H78+H80+H81+H82)-(D78+D80+D81+D82)</f>
        <v>-535811167</v>
      </c>
      <c r="I73" s="2">
        <f>+(I78+I80+I81+I82)-(E78+E80+E81+E82)</f>
        <v>238789629</v>
      </c>
      <c r="J73" s="2">
        <f t="shared" si="11"/>
        <v>-836758199</v>
      </c>
      <c r="K73" s="2">
        <f t="shared" si="11"/>
        <v>0</v>
      </c>
    </row>
    <row r="74" spans="1:11" ht="12.75" hidden="1">
      <c r="A74" s="2" t="s">
        <v>103</v>
      </c>
      <c r="B74" s="2">
        <f>+TREND(C74:E74)</f>
        <v>109875967.66666666</v>
      </c>
      <c r="C74" s="2">
        <f>+C73</f>
        <v>64299973</v>
      </c>
      <c r="D74" s="2">
        <f aca="true" t="shared" si="12" ref="D74:K74">+D73</f>
        <v>124719913</v>
      </c>
      <c r="E74" s="2">
        <f t="shared" si="12"/>
        <v>-88316115</v>
      </c>
      <c r="F74" s="2">
        <f t="shared" si="12"/>
        <v>-12</v>
      </c>
      <c r="G74" s="2">
        <f t="shared" si="12"/>
        <v>-12</v>
      </c>
      <c r="H74" s="2">
        <f t="shared" si="12"/>
        <v>-535811167</v>
      </c>
      <c r="I74" s="2">
        <f t="shared" si="12"/>
        <v>238789629</v>
      </c>
      <c r="J74" s="2">
        <f t="shared" si="12"/>
        <v>-836758199</v>
      </c>
      <c r="K74" s="2">
        <f t="shared" si="12"/>
        <v>0</v>
      </c>
    </row>
    <row r="75" spans="1:11" ht="12.75" hidden="1">
      <c r="A75" s="2" t="s">
        <v>104</v>
      </c>
      <c r="B75" s="2">
        <f>+B84-(((B80+B81+B78)*B70)-B79)</f>
        <v>50670891.01658559</v>
      </c>
      <c r="C75" s="2">
        <f aca="true" t="shared" si="13" ref="C75:K75">+C84-(((C80+C81+C78)*C70)-C79)</f>
        <v>704364045</v>
      </c>
      <c r="D75" s="2">
        <f t="shared" si="13"/>
        <v>714382575</v>
      </c>
      <c r="E75" s="2">
        <f t="shared" si="13"/>
        <v>-131901668.86633134</v>
      </c>
      <c r="F75" s="2">
        <f t="shared" si="13"/>
        <v>714382561</v>
      </c>
      <c r="G75" s="2">
        <f t="shared" si="13"/>
        <v>714382561</v>
      </c>
      <c r="H75" s="2">
        <f t="shared" si="13"/>
        <v>119462161.08711943</v>
      </c>
      <c r="I75" s="2">
        <f t="shared" si="13"/>
        <v>836643590</v>
      </c>
      <c r="J75" s="2">
        <f t="shared" si="13"/>
        <v>0</v>
      </c>
      <c r="K75" s="2">
        <f t="shared" si="13"/>
        <v>0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1204248568</v>
      </c>
      <c r="C77" s="3">
        <v>1286024812</v>
      </c>
      <c r="D77" s="3">
        <v>1353445917</v>
      </c>
      <c r="E77" s="3">
        <v>1582220335</v>
      </c>
      <c r="F77" s="3">
        <v>1407268002</v>
      </c>
      <c r="G77" s="3">
        <v>1407268002</v>
      </c>
      <c r="H77" s="3">
        <v>1372393883</v>
      </c>
      <c r="I77" s="3">
        <v>1448975697</v>
      </c>
      <c r="J77" s="3">
        <v>1629194415</v>
      </c>
      <c r="K77" s="3">
        <v>1779331480</v>
      </c>
    </row>
    <row r="78" spans="1:11" ht="12.75" hidden="1">
      <c r="A78" s="1" t="s">
        <v>67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495469475</v>
      </c>
      <c r="C79" s="3">
        <v>656918332</v>
      </c>
      <c r="D79" s="3">
        <v>714382575</v>
      </c>
      <c r="E79" s="3">
        <v>559662355</v>
      </c>
      <c r="F79" s="3">
        <v>714382561</v>
      </c>
      <c r="G79" s="3">
        <v>714382561</v>
      </c>
      <c r="H79" s="3">
        <v>122261043</v>
      </c>
      <c r="I79" s="3">
        <v>836643590</v>
      </c>
      <c r="J79" s="3">
        <v>0</v>
      </c>
      <c r="K79" s="3">
        <v>0</v>
      </c>
    </row>
    <row r="80" spans="1:11" ht="12.75" hidden="1">
      <c r="A80" s="1" t="s">
        <v>69</v>
      </c>
      <c r="B80" s="3">
        <v>444855068</v>
      </c>
      <c r="C80" s="3">
        <v>485100007</v>
      </c>
      <c r="D80" s="3">
        <v>524170238</v>
      </c>
      <c r="E80" s="3">
        <v>456907636</v>
      </c>
      <c r="F80" s="3">
        <v>524170230</v>
      </c>
      <c r="G80" s="3">
        <v>524170230</v>
      </c>
      <c r="H80" s="3">
        <v>171002973</v>
      </c>
      <c r="I80" s="3">
        <v>695173207</v>
      </c>
      <c r="J80" s="3">
        <v>0</v>
      </c>
      <c r="K80" s="3">
        <v>0</v>
      </c>
    </row>
    <row r="81" spans="1:11" ht="12.75" hidden="1">
      <c r="A81" s="1" t="s">
        <v>70</v>
      </c>
      <c r="B81" s="3">
        <v>52403940</v>
      </c>
      <c r="C81" s="3">
        <v>76463330</v>
      </c>
      <c r="D81" s="3">
        <v>162113923</v>
      </c>
      <c r="E81" s="3">
        <v>141060410</v>
      </c>
      <c r="F81" s="3">
        <v>162113919</v>
      </c>
      <c r="G81" s="3">
        <v>162113919</v>
      </c>
      <c r="H81" s="3">
        <v>-20528951</v>
      </c>
      <c r="I81" s="3">
        <v>141584971</v>
      </c>
      <c r="J81" s="3">
        <v>0</v>
      </c>
      <c r="K81" s="3">
        <v>0</v>
      </c>
    </row>
    <row r="82" spans="1:11" ht="12.75" hidden="1">
      <c r="A82" s="1" t="s">
        <v>71</v>
      </c>
      <c r="B82" s="3">
        <v>5791</v>
      </c>
      <c r="C82" s="3">
        <v>1435</v>
      </c>
      <c r="D82" s="3">
        <v>524</v>
      </c>
      <c r="E82" s="3">
        <v>524</v>
      </c>
      <c r="F82" s="3">
        <v>524</v>
      </c>
      <c r="G82" s="3">
        <v>524</v>
      </c>
      <c r="H82" s="3">
        <v>-504</v>
      </c>
      <c r="I82" s="3">
        <v>21</v>
      </c>
      <c r="J82" s="3">
        <v>0</v>
      </c>
      <c r="K82" s="3">
        <v>0</v>
      </c>
    </row>
    <row r="83" spans="1:11" ht="12.75" hidden="1">
      <c r="A83" s="1" t="s">
        <v>72</v>
      </c>
      <c r="B83" s="3">
        <v>1077201316</v>
      </c>
      <c r="C83" s="3">
        <v>0</v>
      </c>
      <c r="D83" s="3">
        <v>0</v>
      </c>
      <c r="E83" s="3">
        <v>1948230824</v>
      </c>
      <c r="F83" s="3">
        <v>0</v>
      </c>
      <c r="G83" s="3">
        <v>0</v>
      </c>
      <c r="H83" s="3">
        <v>25527120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47445713</v>
      </c>
      <c r="D84" s="3">
        <v>0</v>
      </c>
      <c r="E84" s="3">
        <v>44730254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400905693</v>
      </c>
      <c r="C5" s="6">
        <v>442664785</v>
      </c>
      <c r="D5" s="23">
        <v>477137970</v>
      </c>
      <c r="E5" s="24">
        <v>520379700</v>
      </c>
      <c r="F5" s="6">
        <v>510226700</v>
      </c>
      <c r="G5" s="25">
        <v>510226700</v>
      </c>
      <c r="H5" s="26">
        <v>508159093</v>
      </c>
      <c r="I5" s="24">
        <v>540840000</v>
      </c>
      <c r="J5" s="6">
        <v>572208900</v>
      </c>
      <c r="K5" s="25">
        <v>608107900</v>
      </c>
    </row>
    <row r="6" spans="1:11" ht="13.5">
      <c r="A6" s="22" t="s">
        <v>19</v>
      </c>
      <c r="B6" s="6">
        <v>2003817657</v>
      </c>
      <c r="C6" s="6">
        <v>1911278452</v>
      </c>
      <c r="D6" s="23">
        <v>1965848005</v>
      </c>
      <c r="E6" s="24">
        <v>2175959600</v>
      </c>
      <c r="F6" s="6">
        <v>2176559600</v>
      </c>
      <c r="G6" s="25">
        <v>2176559600</v>
      </c>
      <c r="H6" s="26">
        <v>2093768090</v>
      </c>
      <c r="I6" s="24">
        <v>2307051300</v>
      </c>
      <c r="J6" s="6">
        <v>2440765500</v>
      </c>
      <c r="K6" s="25">
        <v>2597507300</v>
      </c>
    </row>
    <row r="7" spans="1:11" ht="13.5">
      <c r="A7" s="22" t="s">
        <v>20</v>
      </c>
      <c r="B7" s="6">
        <v>60875363</v>
      </c>
      <c r="C7" s="6">
        <v>76055871</v>
      </c>
      <c r="D7" s="23">
        <v>27999016</v>
      </c>
      <c r="E7" s="24">
        <v>58000000</v>
      </c>
      <c r="F7" s="6">
        <v>58000000</v>
      </c>
      <c r="G7" s="25">
        <v>58000000</v>
      </c>
      <c r="H7" s="26">
        <v>40369409</v>
      </c>
      <c r="I7" s="24">
        <v>63000000</v>
      </c>
      <c r="J7" s="6">
        <v>65000000</v>
      </c>
      <c r="K7" s="25">
        <v>67000000</v>
      </c>
    </row>
    <row r="8" spans="1:11" ht="13.5">
      <c r="A8" s="22" t="s">
        <v>21</v>
      </c>
      <c r="B8" s="6">
        <v>279991513</v>
      </c>
      <c r="C8" s="6">
        <v>328337555</v>
      </c>
      <c r="D8" s="23">
        <v>360177960</v>
      </c>
      <c r="E8" s="24">
        <v>390676000</v>
      </c>
      <c r="F8" s="6">
        <v>401211000</v>
      </c>
      <c r="G8" s="25">
        <v>401211000</v>
      </c>
      <c r="H8" s="26">
        <v>373544000</v>
      </c>
      <c r="I8" s="24">
        <v>424642800</v>
      </c>
      <c r="J8" s="6">
        <v>456492400</v>
      </c>
      <c r="K8" s="25">
        <v>496649100</v>
      </c>
    </row>
    <row r="9" spans="1:11" ht="13.5">
      <c r="A9" s="22" t="s">
        <v>22</v>
      </c>
      <c r="B9" s="6">
        <v>154422068</v>
      </c>
      <c r="C9" s="6">
        <v>222536571</v>
      </c>
      <c r="D9" s="23">
        <v>147321582</v>
      </c>
      <c r="E9" s="24">
        <v>50578300</v>
      </c>
      <c r="F9" s="6">
        <v>50134600</v>
      </c>
      <c r="G9" s="25">
        <v>50134600</v>
      </c>
      <c r="H9" s="26">
        <v>63746321</v>
      </c>
      <c r="I9" s="24">
        <v>81439400</v>
      </c>
      <c r="J9" s="6">
        <v>87834700</v>
      </c>
      <c r="K9" s="25">
        <v>93457400</v>
      </c>
    </row>
    <row r="10" spans="1:11" ht="25.5">
      <c r="A10" s="27" t="s">
        <v>94</v>
      </c>
      <c r="B10" s="28">
        <f>SUM(B5:B9)</f>
        <v>2900012294</v>
      </c>
      <c r="C10" s="29">
        <f aca="true" t="shared" si="0" ref="C10:K10">SUM(C5:C9)</f>
        <v>2980873234</v>
      </c>
      <c r="D10" s="30">
        <f t="shared" si="0"/>
        <v>2978484533</v>
      </c>
      <c r="E10" s="28">
        <f t="shared" si="0"/>
        <v>3195593600</v>
      </c>
      <c r="F10" s="29">
        <f t="shared" si="0"/>
        <v>3196131900</v>
      </c>
      <c r="G10" s="31">
        <f t="shared" si="0"/>
        <v>3196131900</v>
      </c>
      <c r="H10" s="32">
        <f t="shared" si="0"/>
        <v>3079586913</v>
      </c>
      <c r="I10" s="28">
        <f t="shared" si="0"/>
        <v>3416973500</v>
      </c>
      <c r="J10" s="29">
        <f t="shared" si="0"/>
        <v>3622301500</v>
      </c>
      <c r="K10" s="31">
        <f t="shared" si="0"/>
        <v>3862721700</v>
      </c>
    </row>
    <row r="11" spans="1:11" ht="13.5">
      <c r="A11" s="22" t="s">
        <v>23</v>
      </c>
      <c r="B11" s="6">
        <v>644024835</v>
      </c>
      <c r="C11" s="6">
        <v>745356315</v>
      </c>
      <c r="D11" s="23">
        <v>782429838</v>
      </c>
      <c r="E11" s="24">
        <v>859549700</v>
      </c>
      <c r="F11" s="6">
        <v>860601600</v>
      </c>
      <c r="G11" s="25">
        <v>860601600</v>
      </c>
      <c r="H11" s="26">
        <v>817022913</v>
      </c>
      <c r="I11" s="24">
        <v>986781100</v>
      </c>
      <c r="J11" s="6">
        <v>1034072500</v>
      </c>
      <c r="K11" s="25">
        <v>1087003598</v>
      </c>
    </row>
    <row r="12" spans="1:11" ht="13.5">
      <c r="A12" s="22" t="s">
        <v>24</v>
      </c>
      <c r="B12" s="6">
        <v>25542372</v>
      </c>
      <c r="C12" s="6">
        <v>29341692</v>
      </c>
      <c r="D12" s="23">
        <v>30394989</v>
      </c>
      <c r="E12" s="24">
        <v>32403900</v>
      </c>
      <c r="F12" s="6">
        <v>32403900</v>
      </c>
      <c r="G12" s="25">
        <v>32403900</v>
      </c>
      <c r="H12" s="26">
        <v>31480521</v>
      </c>
      <c r="I12" s="24">
        <v>34025600</v>
      </c>
      <c r="J12" s="6">
        <v>35728400</v>
      </c>
      <c r="K12" s="25">
        <v>37516400</v>
      </c>
    </row>
    <row r="13" spans="1:11" ht="13.5">
      <c r="A13" s="22" t="s">
        <v>95</v>
      </c>
      <c r="B13" s="6">
        <v>352389420</v>
      </c>
      <c r="C13" s="6">
        <v>355601867</v>
      </c>
      <c r="D13" s="23">
        <v>464233770</v>
      </c>
      <c r="E13" s="24">
        <v>408531600</v>
      </c>
      <c r="F13" s="6">
        <v>441378600</v>
      </c>
      <c r="G13" s="25">
        <v>441378600</v>
      </c>
      <c r="H13" s="26">
        <v>443955250</v>
      </c>
      <c r="I13" s="24">
        <v>474572500</v>
      </c>
      <c r="J13" s="6">
        <v>505559300</v>
      </c>
      <c r="K13" s="25">
        <v>546925100</v>
      </c>
    </row>
    <row r="14" spans="1:11" ht="13.5">
      <c r="A14" s="22" t="s">
        <v>25</v>
      </c>
      <c r="B14" s="6">
        <v>68940376</v>
      </c>
      <c r="C14" s="6">
        <v>67690844</v>
      </c>
      <c r="D14" s="23">
        <v>51286013</v>
      </c>
      <c r="E14" s="24">
        <v>70845700</v>
      </c>
      <c r="F14" s="6">
        <v>67458000</v>
      </c>
      <c r="G14" s="25">
        <v>67458000</v>
      </c>
      <c r="H14" s="26">
        <v>61338472</v>
      </c>
      <c r="I14" s="24">
        <v>79943200</v>
      </c>
      <c r="J14" s="6">
        <v>82761500</v>
      </c>
      <c r="K14" s="25">
        <v>84490600</v>
      </c>
    </row>
    <row r="15" spans="1:11" ht="13.5">
      <c r="A15" s="22" t="s">
        <v>26</v>
      </c>
      <c r="B15" s="6">
        <v>1372629375</v>
      </c>
      <c r="C15" s="6">
        <v>1033422683</v>
      </c>
      <c r="D15" s="23">
        <v>1123844361</v>
      </c>
      <c r="E15" s="24">
        <v>1218058800</v>
      </c>
      <c r="F15" s="6">
        <v>1214638400</v>
      </c>
      <c r="G15" s="25">
        <v>1214638400</v>
      </c>
      <c r="H15" s="26">
        <v>1103896050</v>
      </c>
      <c r="I15" s="24">
        <v>1282855500</v>
      </c>
      <c r="J15" s="6">
        <v>1347525900</v>
      </c>
      <c r="K15" s="25">
        <v>1413101300</v>
      </c>
    </row>
    <row r="16" spans="1:11" ht="13.5">
      <c r="A16" s="22" t="s">
        <v>21</v>
      </c>
      <c r="B16" s="6">
        <v>9319380</v>
      </c>
      <c r="C16" s="6">
        <v>11523061</v>
      </c>
      <c r="D16" s="23">
        <v>15787449</v>
      </c>
      <c r="E16" s="24">
        <v>12087300</v>
      </c>
      <c r="F16" s="6">
        <v>16249500</v>
      </c>
      <c r="G16" s="25">
        <v>16249500</v>
      </c>
      <c r="H16" s="26">
        <v>13276160</v>
      </c>
      <c r="I16" s="24">
        <v>13778000</v>
      </c>
      <c r="J16" s="6">
        <v>14329100</v>
      </c>
      <c r="K16" s="25">
        <v>15007400</v>
      </c>
    </row>
    <row r="17" spans="1:11" ht="13.5">
      <c r="A17" s="22" t="s">
        <v>27</v>
      </c>
      <c r="B17" s="6">
        <v>361342366</v>
      </c>
      <c r="C17" s="6">
        <v>602990983</v>
      </c>
      <c r="D17" s="23">
        <v>732130975</v>
      </c>
      <c r="E17" s="24">
        <v>632769900</v>
      </c>
      <c r="F17" s="6">
        <v>693896700</v>
      </c>
      <c r="G17" s="25">
        <v>693896700</v>
      </c>
      <c r="H17" s="26">
        <v>561671624</v>
      </c>
      <c r="I17" s="24">
        <v>613317700</v>
      </c>
      <c r="J17" s="6">
        <v>653884800</v>
      </c>
      <c r="K17" s="25">
        <v>668099600</v>
      </c>
    </row>
    <row r="18" spans="1:11" ht="13.5">
      <c r="A18" s="33" t="s">
        <v>28</v>
      </c>
      <c r="B18" s="34">
        <f>SUM(B11:B17)</f>
        <v>2834188124</v>
      </c>
      <c r="C18" s="35">
        <f aca="true" t="shared" si="1" ref="C18:K18">SUM(C11:C17)</f>
        <v>2845927445</v>
      </c>
      <c r="D18" s="36">
        <f t="shared" si="1"/>
        <v>3200107395</v>
      </c>
      <c r="E18" s="34">
        <f t="shared" si="1"/>
        <v>3234246900</v>
      </c>
      <c r="F18" s="35">
        <f t="shared" si="1"/>
        <v>3326626700</v>
      </c>
      <c r="G18" s="37">
        <f t="shared" si="1"/>
        <v>3326626700</v>
      </c>
      <c r="H18" s="38">
        <f t="shared" si="1"/>
        <v>3032640990</v>
      </c>
      <c r="I18" s="34">
        <f t="shared" si="1"/>
        <v>3485273600</v>
      </c>
      <c r="J18" s="35">
        <f t="shared" si="1"/>
        <v>3673861500</v>
      </c>
      <c r="K18" s="37">
        <f t="shared" si="1"/>
        <v>3852143998</v>
      </c>
    </row>
    <row r="19" spans="1:11" ht="13.5">
      <c r="A19" s="33" t="s">
        <v>29</v>
      </c>
      <c r="B19" s="39">
        <f>+B10-B18</f>
        <v>65824170</v>
      </c>
      <c r="C19" s="40">
        <f aca="true" t="shared" si="2" ref="C19:K19">+C10-C18</f>
        <v>134945789</v>
      </c>
      <c r="D19" s="41">
        <f t="shared" si="2"/>
        <v>-221622862</v>
      </c>
      <c r="E19" s="39">
        <f t="shared" si="2"/>
        <v>-38653300</v>
      </c>
      <c r="F19" s="40">
        <f t="shared" si="2"/>
        <v>-130494800</v>
      </c>
      <c r="G19" s="42">
        <f t="shared" si="2"/>
        <v>-130494800</v>
      </c>
      <c r="H19" s="43">
        <f t="shared" si="2"/>
        <v>46945923</v>
      </c>
      <c r="I19" s="39">
        <f t="shared" si="2"/>
        <v>-68300100</v>
      </c>
      <c r="J19" s="40">
        <f t="shared" si="2"/>
        <v>-51560000</v>
      </c>
      <c r="K19" s="42">
        <f t="shared" si="2"/>
        <v>10577702</v>
      </c>
    </row>
    <row r="20" spans="1:11" ht="25.5">
      <c r="A20" s="44" t="s">
        <v>30</v>
      </c>
      <c r="B20" s="45">
        <v>147410835</v>
      </c>
      <c r="C20" s="46">
        <v>135317471</v>
      </c>
      <c r="D20" s="47">
        <v>98097794</v>
      </c>
      <c r="E20" s="45">
        <v>191232000</v>
      </c>
      <c r="F20" s="46">
        <v>171294000</v>
      </c>
      <c r="G20" s="48">
        <v>171294000</v>
      </c>
      <c r="H20" s="49">
        <v>0</v>
      </c>
      <c r="I20" s="45">
        <v>183857200</v>
      </c>
      <c r="J20" s="46">
        <v>154788600</v>
      </c>
      <c r="K20" s="48">
        <v>173375900</v>
      </c>
    </row>
    <row r="21" spans="1:11" ht="63.75">
      <c r="A21" s="50" t="s">
        <v>96</v>
      </c>
      <c r="B21" s="51">
        <v>0</v>
      </c>
      <c r="C21" s="52">
        <v>15547727</v>
      </c>
      <c r="D21" s="53">
        <v>19528333</v>
      </c>
      <c r="E21" s="51">
        <v>13174500</v>
      </c>
      <c r="F21" s="52">
        <v>13174500</v>
      </c>
      <c r="G21" s="54">
        <v>13174500</v>
      </c>
      <c r="H21" s="55">
        <v>9108607</v>
      </c>
      <c r="I21" s="51">
        <v>13820100</v>
      </c>
      <c r="J21" s="52">
        <v>14483300</v>
      </c>
      <c r="K21" s="54">
        <v>15178600</v>
      </c>
    </row>
    <row r="22" spans="1:11" ht="25.5">
      <c r="A22" s="56" t="s">
        <v>97</v>
      </c>
      <c r="B22" s="57">
        <f>SUM(B19:B21)</f>
        <v>213235005</v>
      </c>
      <c r="C22" s="58">
        <f aca="true" t="shared" si="3" ref="C22:K22">SUM(C19:C21)</f>
        <v>285810987</v>
      </c>
      <c r="D22" s="59">
        <f t="shared" si="3"/>
        <v>-103996735</v>
      </c>
      <c r="E22" s="57">
        <f t="shared" si="3"/>
        <v>165753200</v>
      </c>
      <c r="F22" s="58">
        <f t="shared" si="3"/>
        <v>53973700</v>
      </c>
      <c r="G22" s="60">
        <f t="shared" si="3"/>
        <v>53973700</v>
      </c>
      <c r="H22" s="61">
        <f t="shared" si="3"/>
        <v>56054530</v>
      </c>
      <c r="I22" s="57">
        <f t="shared" si="3"/>
        <v>129377200</v>
      </c>
      <c r="J22" s="58">
        <f t="shared" si="3"/>
        <v>117711900</v>
      </c>
      <c r="K22" s="60">
        <f t="shared" si="3"/>
        <v>199132202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213235005</v>
      </c>
      <c r="C24" s="40">
        <f aca="true" t="shared" si="4" ref="C24:K24">SUM(C22:C23)</f>
        <v>285810987</v>
      </c>
      <c r="D24" s="41">
        <f t="shared" si="4"/>
        <v>-103996735</v>
      </c>
      <c r="E24" s="39">
        <f t="shared" si="4"/>
        <v>165753200</v>
      </c>
      <c r="F24" s="40">
        <f t="shared" si="4"/>
        <v>53973700</v>
      </c>
      <c r="G24" s="42">
        <f t="shared" si="4"/>
        <v>53973700</v>
      </c>
      <c r="H24" s="43">
        <f t="shared" si="4"/>
        <v>56054530</v>
      </c>
      <c r="I24" s="39">
        <f t="shared" si="4"/>
        <v>129377200</v>
      </c>
      <c r="J24" s="40">
        <f t="shared" si="4"/>
        <v>117711900</v>
      </c>
      <c r="K24" s="42">
        <f t="shared" si="4"/>
        <v>199132202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507909630</v>
      </c>
      <c r="C27" s="7">
        <v>13097535291</v>
      </c>
      <c r="D27" s="69">
        <v>596028270</v>
      </c>
      <c r="E27" s="70">
        <v>597533000</v>
      </c>
      <c r="F27" s="7">
        <v>618146800</v>
      </c>
      <c r="G27" s="71">
        <v>618146800</v>
      </c>
      <c r="H27" s="72">
        <v>300188492</v>
      </c>
      <c r="I27" s="70">
        <v>671834100</v>
      </c>
      <c r="J27" s="7">
        <v>593788600</v>
      </c>
      <c r="K27" s="71">
        <v>654375900</v>
      </c>
    </row>
    <row r="28" spans="1:11" ht="13.5">
      <c r="A28" s="73" t="s">
        <v>34</v>
      </c>
      <c r="B28" s="6">
        <v>143209940</v>
      </c>
      <c r="C28" s="6">
        <v>137316150</v>
      </c>
      <c r="D28" s="23">
        <v>117185383</v>
      </c>
      <c r="E28" s="24">
        <v>191232000</v>
      </c>
      <c r="F28" s="6">
        <v>171232000</v>
      </c>
      <c r="G28" s="25">
        <v>171232000</v>
      </c>
      <c r="H28" s="26">
        <v>0</v>
      </c>
      <c r="I28" s="24">
        <v>183857200</v>
      </c>
      <c r="J28" s="6">
        <v>154788600</v>
      </c>
      <c r="K28" s="25">
        <v>173375900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204961690</v>
      </c>
      <c r="C30" s="6">
        <v>10010228</v>
      </c>
      <c r="D30" s="23">
        <v>249321077</v>
      </c>
      <c r="E30" s="24">
        <v>0</v>
      </c>
      <c r="F30" s="6">
        <v>50608500</v>
      </c>
      <c r="G30" s="25">
        <v>50608500</v>
      </c>
      <c r="H30" s="26">
        <v>0</v>
      </c>
      <c r="I30" s="24">
        <v>157000000</v>
      </c>
      <c r="J30" s="6">
        <v>143000000</v>
      </c>
      <c r="K30" s="25">
        <v>154000000</v>
      </c>
    </row>
    <row r="31" spans="1:11" ht="13.5">
      <c r="A31" s="22" t="s">
        <v>36</v>
      </c>
      <c r="B31" s="6">
        <v>159738000</v>
      </c>
      <c r="C31" s="6">
        <v>0</v>
      </c>
      <c r="D31" s="23">
        <v>0</v>
      </c>
      <c r="E31" s="24">
        <v>406301000</v>
      </c>
      <c r="F31" s="6">
        <v>396244300</v>
      </c>
      <c r="G31" s="25">
        <v>396244300</v>
      </c>
      <c r="H31" s="26">
        <v>0</v>
      </c>
      <c r="I31" s="24">
        <v>330976900</v>
      </c>
      <c r="J31" s="6">
        <v>296000000</v>
      </c>
      <c r="K31" s="25">
        <v>327000000</v>
      </c>
    </row>
    <row r="32" spans="1:11" ht="13.5">
      <c r="A32" s="33" t="s">
        <v>37</v>
      </c>
      <c r="B32" s="7">
        <f>SUM(B28:B31)</f>
        <v>507909630</v>
      </c>
      <c r="C32" s="7">
        <f aca="true" t="shared" si="5" ref="C32:K32">SUM(C28:C31)</f>
        <v>147326378</v>
      </c>
      <c r="D32" s="69">
        <f t="shared" si="5"/>
        <v>366506460</v>
      </c>
      <c r="E32" s="70">
        <f t="shared" si="5"/>
        <v>597533000</v>
      </c>
      <c r="F32" s="7">
        <f t="shared" si="5"/>
        <v>618084800</v>
      </c>
      <c r="G32" s="71">
        <f t="shared" si="5"/>
        <v>618084800</v>
      </c>
      <c r="H32" s="72">
        <f t="shared" si="5"/>
        <v>0</v>
      </c>
      <c r="I32" s="70">
        <f t="shared" si="5"/>
        <v>671834100</v>
      </c>
      <c r="J32" s="7">
        <f t="shared" si="5"/>
        <v>593788600</v>
      </c>
      <c r="K32" s="71">
        <f t="shared" si="5"/>
        <v>654375900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1297322679</v>
      </c>
      <c r="C35" s="6">
        <v>1111353260</v>
      </c>
      <c r="D35" s="23">
        <v>1009267833</v>
      </c>
      <c r="E35" s="24">
        <v>1198693603</v>
      </c>
      <c r="F35" s="6">
        <v>0</v>
      </c>
      <c r="G35" s="25">
        <v>0</v>
      </c>
      <c r="H35" s="26">
        <v>245658825</v>
      </c>
      <c r="I35" s="24">
        <v>0</v>
      </c>
      <c r="J35" s="6">
        <v>0</v>
      </c>
      <c r="K35" s="25">
        <v>0</v>
      </c>
    </row>
    <row r="36" spans="1:11" ht="13.5">
      <c r="A36" s="22" t="s">
        <v>40</v>
      </c>
      <c r="B36" s="6">
        <v>5389214350</v>
      </c>
      <c r="C36" s="6">
        <v>5592681729</v>
      </c>
      <c r="D36" s="23">
        <v>6416634020</v>
      </c>
      <c r="E36" s="24">
        <v>5999157844</v>
      </c>
      <c r="F36" s="6">
        <v>618146800</v>
      </c>
      <c r="G36" s="25">
        <v>618146800</v>
      </c>
      <c r="H36" s="26">
        <v>-131770919</v>
      </c>
      <c r="I36" s="24">
        <v>671834100</v>
      </c>
      <c r="J36" s="6">
        <v>593788600</v>
      </c>
      <c r="K36" s="25">
        <v>654375900</v>
      </c>
    </row>
    <row r="37" spans="1:11" ht="13.5">
      <c r="A37" s="22" t="s">
        <v>41</v>
      </c>
      <c r="B37" s="6">
        <v>852781101</v>
      </c>
      <c r="C37" s="6">
        <v>628278787</v>
      </c>
      <c r="D37" s="23">
        <v>524388174</v>
      </c>
      <c r="E37" s="24">
        <v>648394812</v>
      </c>
      <c r="F37" s="6">
        <v>618146800</v>
      </c>
      <c r="G37" s="25">
        <v>618146800</v>
      </c>
      <c r="H37" s="26">
        <v>101454336</v>
      </c>
      <c r="I37" s="24">
        <v>671834100</v>
      </c>
      <c r="J37" s="6">
        <v>593788600</v>
      </c>
      <c r="K37" s="25">
        <v>654375900</v>
      </c>
    </row>
    <row r="38" spans="1:11" ht="13.5">
      <c r="A38" s="22" t="s">
        <v>42</v>
      </c>
      <c r="B38" s="6">
        <v>872144289</v>
      </c>
      <c r="C38" s="6">
        <v>763808672</v>
      </c>
      <c r="D38" s="23">
        <v>927519991</v>
      </c>
      <c r="E38" s="24">
        <v>961053598</v>
      </c>
      <c r="F38" s="6">
        <v>0</v>
      </c>
      <c r="G38" s="25">
        <v>0</v>
      </c>
      <c r="H38" s="26">
        <v>-85638306</v>
      </c>
      <c r="I38" s="24">
        <v>0</v>
      </c>
      <c r="J38" s="6">
        <v>0</v>
      </c>
      <c r="K38" s="25">
        <v>0</v>
      </c>
    </row>
    <row r="39" spans="1:11" ht="13.5">
      <c r="A39" s="22" t="s">
        <v>43</v>
      </c>
      <c r="B39" s="6">
        <v>4961611639</v>
      </c>
      <c r="C39" s="6">
        <v>5026118222</v>
      </c>
      <c r="D39" s="23">
        <v>6077990423</v>
      </c>
      <c r="E39" s="24">
        <v>5422649837</v>
      </c>
      <c r="F39" s="6">
        <v>0</v>
      </c>
      <c r="G39" s="25">
        <v>0</v>
      </c>
      <c r="H39" s="26">
        <v>42017183</v>
      </c>
      <c r="I39" s="24">
        <v>0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470137678</v>
      </c>
      <c r="C42" s="6">
        <v>0</v>
      </c>
      <c r="D42" s="23">
        <v>31013704</v>
      </c>
      <c r="E42" s="24">
        <v>223439980</v>
      </c>
      <c r="F42" s="6">
        <v>0</v>
      </c>
      <c r="G42" s="25">
        <v>0</v>
      </c>
      <c r="H42" s="26">
        <v>-4683056801</v>
      </c>
      <c r="I42" s="24">
        <v>0</v>
      </c>
      <c r="J42" s="6">
        <v>0</v>
      </c>
      <c r="K42" s="25">
        <v>0</v>
      </c>
    </row>
    <row r="43" spans="1:11" ht="13.5">
      <c r="A43" s="22" t="s">
        <v>46</v>
      </c>
      <c r="B43" s="6">
        <v>-504537860</v>
      </c>
      <c r="C43" s="6">
        <v>0</v>
      </c>
      <c r="D43" s="23">
        <v>0</v>
      </c>
      <c r="E43" s="24">
        <v>-597556513</v>
      </c>
      <c r="F43" s="6">
        <v>-23513</v>
      </c>
      <c r="G43" s="25">
        <v>-23513</v>
      </c>
      <c r="H43" s="26">
        <v>8209331</v>
      </c>
      <c r="I43" s="24">
        <v>0</v>
      </c>
      <c r="J43" s="6">
        <v>0</v>
      </c>
      <c r="K43" s="25">
        <v>0</v>
      </c>
    </row>
    <row r="44" spans="1:11" ht="13.5">
      <c r="A44" s="22" t="s">
        <v>47</v>
      </c>
      <c r="B44" s="6">
        <v>287109633</v>
      </c>
      <c r="C44" s="6">
        <v>63845012</v>
      </c>
      <c r="D44" s="23">
        <v>12183573</v>
      </c>
      <c r="E44" s="24">
        <v>-21394082</v>
      </c>
      <c r="F44" s="6">
        <v>-21394082</v>
      </c>
      <c r="G44" s="25">
        <v>-21394082</v>
      </c>
      <c r="H44" s="26">
        <v>3725020</v>
      </c>
      <c r="I44" s="24">
        <v>0</v>
      </c>
      <c r="J44" s="6">
        <v>0</v>
      </c>
      <c r="K44" s="25">
        <v>0</v>
      </c>
    </row>
    <row r="45" spans="1:11" ht="13.5">
      <c r="A45" s="33" t="s">
        <v>48</v>
      </c>
      <c r="B45" s="7">
        <v>715115759</v>
      </c>
      <c r="C45" s="7">
        <v>63845012</v>
      </c>
      <c r="D45" s="69">
        <v>182441466</v>
      </c>
      <c r="E45" s="70">
        <v>130340178</v>
      </c>
      <c r="F45" s="7">
        <v>-21417595</v>
      </c>
      <c r="G45" s="71">
        <v>-21417595</v>
      </c>
      <c r="H45" s="72">
        <v>-4685555040</v>
      </c>
      <c r="I45" s="70">
        <v>0</v>
      </c>
      <c r="J45" s="7">
        <v>0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715115759</v>
      </c>
      <c r="C48" s="6">
        <v>2687618701</v>
      </c>
      <c r="D48" s="23">
        <v>461154733</v>
      </c>
      <c r="E48" s="24">
        <v>755727473</v>
      </c>
      <c r="F48" s="6">
        <v>0</v>
      </c>
      <c r="G48" s="25">
        <v>0</v>
      </c>
      <c r="H48" s="26">
        <v>174450557</v>
      </c>
      <c r="I48" s="24">
        <v>0</v>
      </c>
      <c r="J48" s="6">
        <v>0</v>
      </c>
      <c r="K48" s="25">
        <v>0</v>
      </c>
    </row>
    <row r="49" spans="1:11" ht="13.5">
      <c r="A49" s="22" t="s">
        <v>51</v>
      </c>
      <c r="B49" s="6">
        <f>+B75</f>
        <v>127671332.54656619</v>
      </c>
      <c r="C49" s="6">
        <f aca="true" t="shared" si="6" ref="C49:K49">+C75</f>
        <v>768421494</v>
      </c>
      <c r="D49" s="23">
        <f t="shared" si="6"/>
        <v>633137459.0011388</v>
      </c>
      <c r="E49" s="24">
        <f t="shared" si="6"/>
        <v>148645596.77869278</v>
      </c>
      <c r="F49" s="6">
        <f t="shared" si="6"/>
        <v>751267261</v>
      </c>
      <c r="G49" s="25">
        <f t="shared" si="6"/>
        <v>751267261</v>
      </c>
      <c r="H49" s="26">
        <f t="shared" si="6"/>
        <v>105175266.25511943</v>
      </c>
      <c r="I49" s="24">
        <f t="shared" si="6"/>
        <v>992714298</v>
      </c>
      <c r="J49" s="6">
        <f t="shared" si="6"/>
        <v>946859917</v>
      </c>
      <c r="K49" s="25">
        <f t="shared" si="6"/>
        <v>1020048219</v>
      </c>
    </row>
    <row r="50" spans="1:11" ht="13.5">
      <c r="A50" s="33" t="s">
        <v>52</v>
      </c>
      <c r="B50" s="7">
        <f>+B48-B49</f>
        <v>587444426.4534338</v>
      </c>
      <c r="C50" s="7">
        <f aca="true" t="shared" si="7" ref="C50:K50">+C48-C49</f>
        <v>1919197207</v>
      </c>
      <c r="D50" s="69">
        <f t="shared" si="7"/>
        <v>-171982726.0011388</v>
      </c>
      <c r="E50" s="70">
        <f t="shared" si="7"/>
        <v>607081876.2213073</v>
      </c>
      <c r="F50" s="7">
        <f t="shared" si="7"/>
        <v>-751267261</v>
      </c>
      <c r="G50" s="71">
        <f t="shared" si="7"/>
        <v>-751267261</v>
      </c>
      <c r="H50" s="72">
        <f t="shared" si="7"/>
        <v>69275290.74488057</v>
      </c>
      <c r="I50" s="70">
        <f t="shared" si="7"/>
        <v>-992714298</v>
      </c>
      <c r="J50" s="7">
        <f t="shared" si="7"/>
        <v>-946859917</v>
      </c>
      <c r="K50" s="71">
        <f t="shared" si="7"/>
        <v>-1020048219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5445222005</v>
      </c>
      <c r="C53" s="6">
        <v>5592681729</v>
      </c>
      <c r="D53" s="23">
        <v>6416634020</v>
      </c>
      <c r="E53" s="24">
        <v>5999134331</v>
      </c>
      <c r="F53" s="6">
        <v>618146800</v>
      </c>
      <c r="G53" s="25">
        <v>618146800</v>
      </c>
      <c r="H53" s="26">
        <v>-139980250</v>
      </c>
      <c r="I53" s="24">
        <v>671834100</v>
      </c>
      <c r="J53" s="6">
        <v>593788600</v>
      </c>
      <c r="K53" s="25">
        <v>654375900</v>
      </c>
    </row>
    <row r="54" spans="1:11" ht="13.5">
      <c r="A54" s="22" t="s">
        <v>55</v>
      </c>
      <c r="B54" s="6">
        <v>352389420</v>
      </c>
      <c r="C54" s="6">
        <v>0</v>
      </c>
      <c r="D54" s="23">
        <v>464233770</v>
      </c>
      <c r="E54" s="24">
        <v>408531600</v>
      </c>
      <c r="F54" s="6">
        <v>441378600</v>
      </c>
      <c r="G54" s="25">
        <v>441378600</v>
      </c>
      <c r="H54" s="26">
        <v>443955250</v>
      </c>
      <c r="I54" s="24">
        <v>474572500</v>
      </c>
      <c r="J54" s="6">
        <v>505559300</v>
      </c>
      <c r="K54" s="25">
        <v>546925100</v>
      </c>
    </row>
    <row r="55" spans="1:11" ht="13.5">
      <c r="A55" s="22" t="s">
        <v>56</v>
      </c>
      <c r="B55" s="6">
        <v>26871972</v>
      </c>
      <c r="C55" s="6">
        <v>12221972228</v>
      </c>
      <c r="D55" s="23">
        <v>172342762</v>
      </c>
      <c r="E55" s="24">
        <v>136572800</v>
      </c>
      <c r="F55" s="6">
        <v>154856800</v>
      </c>
      <c r="G55" s="25">
        <v>154856800</v>
      </c>
      <c r="H55" s="26">
        <v>76078650</v>
      </c>
      <c r="I55" s="24">
        <v>121914100</v>
      </c>
      <c r="J55" s="6">
        <v>101898400</v>
      </c>
      <c r="K55" s="25">
        <v>187863800</v>
      </c>
    </row>
    <row r="56" spans="1:11" ht="13.5">
      <c r="A56" s="22" t="s">
        <v>57</v>
      </c>
      <c r="B56" s="6">
        <v>379821947</v>
      </c>
      <c r="C56" s="6">
        <v>239029717</v>
      </c>
      <c r="D56" s="23">
        <v>212164941</v>
      </c>
      <c r="E56" s="24">
        <v>188323600</v>
      </c>
      <c r="F56" s="6">
        <v>185587900</v>
      </c>
      <c r="G56" s="25">
        <v>185587900</v>
      </c>
      <c r="H56" s="26">
        <v>94527714</v>
      </c>
      <c r="I56" s="24">
        <v>740665000</v>
      </c>
      <c r="J56" s="6">
        <v>777131200</v>
      </c>
      <c r="K56" s="25">
        <v>803424500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105748671</v>
      </c>
      <c r="C59" s="6">
        <v>131694811</v>
      </c>
      <c r="D59" s="23">
        <v>173350362</v>
      </c>
      <c r="E59" s="24">
        <v>193107579</v>
      </c>
      <c r="F59" s="6">
        <v>193107579</v>
      </c>
      <c r="G59" s="25">
        <v>193107579</v>
      </c>
      <c r="H59" s="26">
        <v>193107579</v>
      </c>
      <c r="I59" s="24">
        <v>219520489</v>
      </c>
      <c r="J59" s="6">
        <v>230204601</v>
      </c>
      <c r="K59" s="25">
        <v>241411818</v>
      </c>
    </row>
    <row r="60" spans="1:11" ht="13.5">
      <c r="A60" s="90" t="s">
        <v>60</v>
      </c>
      <c r="B60" s="6">
        <v>14050017</v>
      </c>
      <c r="C60" s="6">
        <v>183572655</v>
      </c>
      <c r="D60" s="23">
        <v>360849354</v>
      </c>
      <c r="E60" s="24">
        <v>230341687</v>
      </c>
      <c r="F60" s="6">
        <v>230341687</v>
      </c>
      <c r="G60" s="25">
        <v>230341687</v>
      </c>
      <c r="H60" s="26">
        <v>230341687</v>
      </c>
      <c r="I60" s="24">
        <v>242945362</v>
      </c>
      <c r="J60" s="6">
        <v>255680571</v>
      </c>
      <c r="K60" s="25">
        <v>228602471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64</v>
      </c>
      <c r="B64" s="97">
        <v>132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0.9602140263515317</v>
      </c>
      <c r="C70" s="5">
        <f aca="true" t="shared" si="8" ref="C70:K70">IF(ISERROR(C71/C72),0,(C71/C72))</f>
        <v>0</v>
      </c>
      <c r="D70" s="5">
        <f t="shared" si="8"/>
        <v>0.011953240850070814</v>
      </c>
      <c r="E70" s="5">
        <f t="shared" si="8"/>
        <v>1.0017790025363613</v>
      </c>
      <c r="F70" s="5">
        <f t="shared" si="8"/>
        <v>0</v>
      </c>
      <c r="G70" s="5">
        <f t="shared" si="8"/>
        <v>0</v>
      </c>
      <c r="H70" s="5">
        <f t="shared" si="8"/>
        <v>5.164804714921957E-05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2" t="s">
        <v>100</v>
      </c>
      <c r="B71" s="2">
        <f>+B83</f>
        <v>2455969926</v>
      </c>
      <c r="C71" s="2">
        <f aca="true" t="shared" si="9" ref="C71:K71">+C83</f>
        <v>0</v>
      </c>
      <c r="D71" s="2">
        <f t="shared" si="9"/>
        <v>30720684</v>
      </c>
      <c r="E71" s="2">
        <f t="shared" si="9"/>
        <v>2751695480</v>
      </c>
      <c r="F71" s="2">
        <f t="shared" si="9"/>
        <v>0</v>
      </c>
      <c r="G71" s="2">
        <f t="shared" si="9"/>
        <v>0</v>
      </c>
      <c r="H71" s="2">
        <f t="shared" si="9"/>
        <v>137637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2" t="s">
        <v>101</v>
      </c>
      <c r="B72" s="2">
        <f>+B77</f>
        <v>2557731775</v>
      </c>
      <c r="C72" s="2">
        <f aca="true" t="shared" si="10" ref="C72:K72">+C77</f>
        <v>2576376989</v>
      </c>
      <c r="D72" s="2">
        <f t="shared" si="10"/>
        <v>2570071530</v>
      </c>
      <c r="E72" s="2">
        <f t="shared" si="10"/>
        <v>2746808900</v>
      </c>
      <c r="F72" s="2">
        <f t="shared" si="10"/>
        <v>2736812200</v>
      </c>
      <c r="G72" s="2">
        <f t="shared" si="10"/>
        <v>2736812200</v>
      </c>
      <c r="H72" s="2">
        <f t="shared" si="10"/>
        <v>2664902307</v>
      </c>
      <c r="I72" s="2">
        <f t="shared" si="10"/>
        <v>2929216700</v>
      </c>
      <c r="J72" s="2">
        <f t="shared" si="10"/>
        <v>3100689600</v>
      </c>
      <c r="K72" s="2">
        <f t="shared" si="10"/>
        <v>3298947400</v>
      </c>
    </row>
    <row r="73" spans="1:11" ht="12.75" hidden="1">
      <c r="A73" s="2" t="s">
        <v>102</v>
      </c>
      <c r="B73" s="2">
        <f>+B74</f>
        <v>-1089273580.833334</v>
      </c>
      <c r="C73" s="2">
        <f aca="true" t="shared" si="11" ref="C73:K73">+(C78+C80+C81+C82)-(B78+B80+B81+B82)</f>
        <v>-2156544482</v>
      </c>
      <c r="D73" s="2">
        <f t="shared" si="11"/>
        <v>2127789954</v>
      </c>
      <c r="E73" s="2">
        <f t="shared" si="11"/>
        <v>8498983</v>
      </c>
      <c r="F73" s="2">
        <f>+(F78+F80+F81+F82)-(D78+D80+D81+D82)</f>
        <v>-478732594</v>
      </c>
      <c r="G73" s="2">
        <f>+(G78+G80+G81+G82)-(D78+D80+D81+D82)</f>
        <v>-478732594</v>
      </c>
      <c r="H73" s="2">
        <f>+(H78+H80+H81+H82)-(D78+D80+D81+D82)</f>
        <v>-399547705</v>
      </c>
      <c r="I73" s="2">
        <f>+(I78+I80+I81+I82)-(E78+E80+E81+E82)</f>
        <v>-487231577</v>
      </c>
      <c r="J73" s="2">
        <f t="shared" si="11"/>
        <v>0</v>
      </c>
      <c r="K73" s="2">
        <f t="shared" si="11"/>
        <v>0</v>
      </c>
    </row>
    <row r="74" spans="1:11" ht="12.75" hidden="1">
      <c r="A74" s="2" t="s">
        <v>103</v>
      </c>
      <c r="B74" s="2">
        <f>+TREND(C74:E74)</f>
        <v>-1089273580.833334</v>
      </c>
      <c r="C74" s="2">
        <f>+C73</f>
        <v>-2156544482</v>
      </c>
      <c r="D74" s="2">
        <f aca="true" t="shared" si="12" ref="D74:K74">+D73</f>
        <v>2127789954</v>
      </c>
      <c r="E74" s="2">
        <f t="shared" si="12"/>
        <v>8498983</v>
      </c>
      <c r="F74" s="2">
        <f t="shared" si="12"/>
        <v>-478732594</v>
      </c>
      <c r="G74" s="2">
        <f t="shared" si="12"/>
        <v>-478732594</v>
      </c>
      <c r="H74" s="2">
        <f t="shared" si="12"/>
        <v>-399547705</v>
      </c>
      <c r="I74" s="2">
        <f t="shared" si="12"/>
        <v>-487231577</v>
      </c>
      <c r="J74" s="2">
        <f t="shared" si="12"/>
        <v>0</v>
      </c>
      <c r="K74" s="2">
        <f t="shared" si="12"/>
        <v>0</v>
      </c>
    </row>
    <row r="75" spans="1:11" ht="12.75" hidden="1">
      <c r="A75" s="2" t="s">
        <v>104</v>
      </c>
      <c r="B75" s="2">
        <f>+B84-(((B80+B81+B78)*B70)-B79)</f>
        <v>127671332.54656619</v>
      </c>
      <c r="C75" s="2">
        <f aca="true" t="shared" si="13" ref="C75:K75">+C84-(((C80+C81+C78)*C70)-C79)</f>
        <v>768421494</v>
      </c>
      <c r="D75" s="2">
        <f t="shared" si="13"/>
        <v>633137459.0011388</v>
      </c>
      <c r="E75" s="2">
        <f t="shared" si="13"/>
        <v>148645596.77869278</v>
      </c>
      <c r="F75" s="2">
        <f t="shared" si="13"/>
        <v>751267261</v>
      </c>
      <c r="G75" s="2">
        <f t="shared" si="13"/>
        <v>751267261</v>
      </c>
      <c r="H75" s="2">
        <f t="shared" si="13"/>
        <v>105175266.25511943</v>
      </c>
      <c r="I75" s="2">
        <f t="shared" si="13"/>
        <v>992714298</v>
      </c>
      <c r="J75" s="2">
        <f t="shared" si="13"/>
        <v>946859917</v>
      </c>
      <c r="K75" s="2">
        <f t="shared" si="13"/>
        <v>1020048219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2557731775</v>
      </c>
      <c r="C77" s="3">
        <v>2576376989</v>
      </c>
      <c r="D77" s="3">
        <v>2570071530</v>
      </c>
      <c r="E77" s="3">
        <v>2746808900</v>
      </c>
      <c r="F77" s="3">
        <v>2736812200</v>
      </c>
      <c r="G77" s="3">
        <v>2736812200</v>
      </c>
      <c r="H77" s="3">
        <v>2664902307</v>
      </c>
      <c r="I77" s="3">
        <v>2929216700</v>
      </c>
      <c r="J77" s="3">
        <v>3100689600</v>
      </c>
      <c r="K77" s="3">
        <v>3298947400</v>
      </c>
    </row>
    <row r="78" spans="1:11" ht="12.75" hidden="1">
      <c r="A78" s="1" t="s">
        <v>67</v>
      </c>
      <c r="B78" s="3">
        <v>48103</v>
      </c>
      <c r="C78" s="3">
        <v>0</v>
      </c>
      <c r="D78" s="3">
        <v>0</v>
      </c>
      <c r="E78" s="3">
        <v>23513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614938317</v>
      </c>
      <c r="C79" s="3">
        <v>549257511</v>
      </c>
      <c r="D79" s="3">
        <v>431841209</v>
      </c>
      <c r="E79" s="3">
        <v>494257958</v>
      </c>
      <c r="F79" s="3">
        <v>618146800</v>
      </c>
      <c r="G79" s="3">
        <v>618146800</v>
      </c>
      <c r="H79" s="3">
        <v>105179356</v>
      </c>
      <c r="I79" s="3">
        <v>671834100</v>
      </c>
      <c r="J79" s="3">
        <v>593788600</v>
      </c>
      <c r="K79" s="3">
        <v>654375900</v>
      </c>
    </row>
    <row r="80" spans="1:11" ht="12.75" hidden="1">
      <c r="A80" s="1" t="s">
        <v>69</v>
      </c>
      <c r="B80" s="3">
        <v>350981207</v>
      </c>
      <c r="C80" s="3">
        <v>2627750946</v>
      </c>
      <c r="D80" s="3">
        <v>393699633</v>
      </c>
      <c r="E80" s="3">
        <v>440197093</v>
      </c>
      <c r="F80" s="3">
        <v>0</v>
      </c>
      <c r="G80" s="3">
        <v>0</v>
      </c>
      <c r="H80" s="3">
        <v>146372558</v>
      </c>
      <c r="I80" s="3">
        <v>0</v>
      </c>
      <c r="J80" s="3">
        <v>0</v>
      </c>
      <c r="K80" s="3">
        <v>0</v>
      </c>
    </row>
    <row r="81" spans="1:11" ht="12.75" hidden="1">
      <c r="A81" s="1" t="s">
        <v>70</v>
      </c>
      <c r="B81" s="3">
        <v>156427331</v>
      </c>
      <c r="C81" s="3">
        <v>-4276808306</v>
      </c>
      <c r="D81" s="3">
        <v>85032961</v>
      </c>
      <c r="E81" s="3">
        <v>46868200</v>
      </c>
      <c r="F81" s="3">
        <v>0</v>
      </c>
      <c r="G81" s="3">
        <v>0</v>
      </c>
      <c r="H81" s="3">
        <v>-67187669</v>
      </c>
      <c r="I81" s="3">
        <v>0</v>
      </c>
      <c r="J81" s="3">
        <v>0</v>
      </c>
      <c r="K81" s="3">
        <v>0</v>
      </c>
    </row>
    <row r="82" spans="1:11" ht="12.75" hidden="1">
      <c r="A82" s="1" t="s">
        <v>71</v>
      </c>
      <c r="B82" s="3">
        <v>30481</v>
      </c>
      <c r="C82" s="3">
        <v>0</v>
      </c>
      <c r="D82" s="3">
        <v>0</v>
      </c>
      <c r="E82" s="3">
        <v>142771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2455969926</v>
      </c>
      <c r="C83" s="3">
        <v>0</v>
      </c>
      <c r="D83" s="3">
        <v>30720684</v>
      </c>
      <c r="E83" s="3">
        <v>2751695480</v>
      </c>
      <c r="F83" s="3">
        <v>0</v>
      </c>
      <c r="G83" s="3">
        <v>0</v>
      </c>
      <c r="H83" s="3">
        <v>137637</v>
      </c>
      <c r="I83" s="3">
        <v>0</v>
      </c>
      <c r="J83" s="3">
        <v>0</v>
      </c>
      <c r="K83" s="3">
        <v>0</v>
      </c>
    </row>
    <row r="84" spans="1:11" ht="12.75" hidden="1">
      <c r="A84" s="1" t="s">
        <v>73</v>
      </c>
      <c r="B84" s="3">
        <v>0</v>
      </c>
      <c r="C84" s="3">
        <v>219163983</v>
      </c>
      <c r="D84" s="3">
        <v>207018656</v>
      </c>
      <c r="E84" s="3">
        <v>142342977</v>
      </c>
      <c r="F84" s="3">
        <v>133120461</v>
      </c>
      <c r="G84" s="3">
        <v>133120461</v>
      </c>
      <c r="H84" s="3">
        <v>0</v>
      </c>
      <c r="I84" s="3">
        <v>320880198</v>
      </c>
      <c r="J84" s="3">
        <v>353071317</v>
      </c>
      <c r="K84" s="3">
        <v>365672319</v>
      </c>
    </row>
    <row r="85" spans="1:11" ht="12.75" hidden="1">
      <c r="A85" s="1" t="s">
        <v>74</v>
      </c>
      <c r="B85" s="3">
        <v>0</v>
      </c>
      <c r="C85" s="3">
        <v>0</v>
      </c>
      <c r="D85" s="3">
        <v>193228161</v>
      </c>
      <c r="E85" s="3">
        <v>402806017</v>
      </c>
      <c r="F85" s="3">
        <v>402806017</v>
      </c>
      <c r="G85" s="3">
        <v>402806017</v>
      </c>
      <c r="H85" s="3">
        <v>0</v>
      </c>
      <c r="I85" s="3">
        <v>402806017</v>
      </c>
      <c r="J85" s="3">
        <v>402806017</v>
      </c>
      <c r="K85" s="3">
        <v>402806017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310476433</v>
      </c>
      <c r="C5" s="6">
        <v>2991001</v>
      </c>
      <c r="D5" s="23">
        <v>418004801</v>
      </c>
      <c r="E5" s="24">
        <v>480000000</v>
      </c>
      <c r="F5" s="6">
        <v>499200000</v>
      </c>
      <c r="G5" s="25">
        <v>499200000</v>
      </c>
      <c r="H5" s="26">
        <v>503869309</v>
      </c>
      <c r="I5" s="24">
        <v>526156799</v>
      </c>
      <c r="J5" s="6">
        <v>551412326</v>
      </c>
      <c r="K5" s="25">
        <v>577880118</v>
      </c>
    </row>
    <row r="6" spans="1:11" ht="13.5">
      <c r="A6" s="22" t="s">
        <v>19</v>
      </c>
      <c r="B6" s="6">
        <v>1102669268</v>
      </c>
      <c r="C6" s="6">
        <v>129756197</v>
      </c>
      <c r="D6" s="23">
        <v>1479949759</v>
      </c>
      <c r="E6" s="24">
        <v>1766071008</v>
      </c>
      <c r="F6" s="6">
        <v>1766071008</v>
      </c>
      <c r="G6" s="25">
        <v>1766071008</v>
      </c>
      <c r="H6" s="26">
        <v>1490551171</v>
      </c>
      <c r="I6" s="24">
        <v>1780034500</v>
      </c>
      <c r="J6" s="6">
        <v>1942020057</v>
      </c>
      <c r="K6" s="25">
        <v>2120200749</v>
      </c>
    </row>
    <row r="7" spans="1:11" ht="13.5">
      <c r="A7" s="22" t="s">
        <v>20</v>
      </c>
      <c r="B7" s="6">
        <v>34088471</v>
      </c>
      <c r="C7" s="6">
        <v>84188</v>
      </c>
      <c r="D7" s="23">
        <v>13123882</v>
      </c>
      <c r="E7" s="24">
        <v>28917996</v>
      </c>
      <c r="F7" s="6">
        <v>24917996</v>
      </c>
      <c r="G7" s="25">
        <v>24917996</v>
      </c>
      <c r="H7" s="26">
        <v>18937586</v>
      </c>
      <c r="I7" s="24">
        <v>13069489</v>
      </c>
      <c r="J7" s="6">
        <v>13696824</v>
      </c>
      <c r="K7" s="25">
        <v>14354272</v>
      </c>
    </row>
    <row r="8" spans="1:11" ht="13.5">
      <c r="A8" s="22" t="s">
        <v>21</v>
      </c>
      <c r="B8" s="6">
        <v>793516083</v>
      </c>
      <c r="C8" s="6">
        <v>363237980</v>
      </c>
      <c r="D8" s="23">
        <v>1091625375</v>
      </c>
      <c r="E8" s="24">
        <v>1039367004</v>
      </c>
      <c r="F8" s="6">
        <v>1171034012</v>
      </c>
      <c r="G8" s="25">
        <v>1171034012</v>
      </c>
      <c r="H8" s="26">
        <v>1067509123</v>
      </c>
      <c r="I8" s="24">
        <v>1187428150</v>
      </c>
      <c r="J8" s="6">
        <v>1286156250</v>
      </c>
      <c r="K8" s="25">
        <v>1396716550</v>
      </c>
    </row>
    <row r="9" spans="1:11" ht="13.5">
      <c r="A9" s="22" t="s">
        <v>22</v>
      </c>
      <c r="B9" s="6">
        <v>1236879541</v>
      </c>
      <c r="C9" s="6">
        <v>-191253691</v>
      </c>
      <c r="D9" s="23">
        <v>209994211</v>
      </c>
      <c r="E9" s="24">
        <v>480445620</v>
      </c>
      <c r="F9" s="6">
        <v>491445720</v>
      </c>
      <c r="G9" s="25">
        <v>491445720</v>
      </c>
      <c r="H9" s="26">
        <v>290260991</v>
      </c>
      <c r="I9" s="24">
        <v>300334139</v>
      </c>
      <c r="J9" s="6">
        <v>318317549</v>
      </c>
      <c r="K9" s="25">
        <v>333596745</v>
      </c>
    </row>
    <row r="10" spans="1:11" ht="25.5">
      <c r="A10" s="27" t="s">
        <v>94</v>
      </c>
      <c r="B10" s="28">
        <f>SUM(B5:B9)</f>
        <v>3477629796</v>
      </c>
      <c r="C10" s="29">
        <f aca="true" t="shared" si="0" ref="C10:K10">SUM(C5:C9)</f>
        <v>304815675</v>
      </c>
      <c r="D10" s="30">
        <f t="shared" si="0"/>
        <v>3212698028</v>
      </c>
      <c r="E10" s="28">
        <f t="shared" si="0"/>
        <v>3794801628</v>
      </c>
      <c r="F10" s="29">
        <f t="shared" si="0"/>
        <v>3952668736</v>
      </c>
      <c r="G10" s="31">
        <f t="shared" si="0"/>
        <v>3952668736</v>
      </c>
      <c r="H10" s="32">
        <f t="shared" si="0"/>
        <v>3371128180</v>
      </c>
      <c r="I10" s="28">
        <f t="shared" si="0"/>
        <v>3807023077</v>
      </c>
      <c r="J10" s="29">
        <f t="shared" si="0"/>
        <v>4111603006</v>
      </c>
      <c r="K10" s="31">
        <f t="shared" si="0"/>
        <v>4442748434</v>
      </c>
    </row>
    <row r="11" spans="1:11" ht="13.5">
      <c r="A11" s="22" t="s">
        <v>23</v>
      </c>
      <c r="B11" s="6">
        <v>658611972</v>
      </c>
      <c r="C11" s="6">
        <v>741697926</v>
      </c>
      <c r="D11" s="23">
        <v>854297111</v>
      </c>
      <c r="E11" s="24">
        <v>921191480</v>
      </c>
      <c r="F11" s="6">
        <v>910771900</v>
      </c>
      <c r="G11" s="25">
        <v>910771900</v>
      </c>
      <c r="H11" s="26">
        <v>880430645</v>
      </c>
      <c r="I11" s="24">
        <v>990053021</v>
      </c>
      <c r="J11" s="6">
        <v>1045408395</v>
      </c>
      <c r="K11" s="25">
        <v>1106042099</v>
      </c>
    </row>
    <row r="12" spans="1:11" ht="13.5">
      <c r="A12" s="22" t="s">
        <v>24</v>
      </c>
      <c r="B12" s="6">
        <v>31845968</v>
      </c>
      <c r="C12" s="6">
        <v>36190111</v>
      </c>
      <c r="D12" s="23">
        <v>37953707</v>
      </c>
      <c r="E12" s="24">
        <v>40099968</v>
      </c>
      <c r="F12" s="6">
        <v>40099968</v>
      </c>
      <c r="G12" s="25">
        <v>40099968</v>
      </c>
      <c r="H12" s="26">
        <v>38931072</v>
      </c>
      <c r="I12" s="24">
        <v>42510996</v>
      </c>
      <c r="J12" s="6">
        <v>44976634</v>
      </c>
      <c r="K12" s="25">
        <v>47585274</v>
      </c>
    </row>
    <row r="13" spans="1:11" ht="13.5">
      <c r="A13" s="22" t="s">
        <v>95</v>
      </c>
      <c r="B13" s="6">
        <v>754377172</v>
      </c>
      <c r="C13" s="6">
        <v>885858302</v>
      </c>
      <c r="D13" s="23">
        <v>733208065</v>
      </c>
      <c r="E13" s="24">
        <v>236999988</v>
      </c>
      <c r="F13" s="6">
        <v>236999988</v>
      </c>
      <c r="G13" s="25">
        <v>236999988</v>
      </c>
      <c r="H13" s="26">
        <v>14667</v>
      </c>
      <c r="I13" s="24">
        <v>255000000</v>
      </c>
      <c r="J13" s="6">
        <v>285000000</v>
      </c>
      <c r="K13" s="25">
        <v>299999988</v>
      </c>
    </row>
    <row r="14" spans="1:11" ht="13.5">
      <c r="A14" s="22" t="s">
        <v>25</v>
      </c>
      <c r="B14" s="6">
        <v>37512292</v>
      </c>
      <c r="C14" s="6">
        <v>3141398</v>
      </c>
      <c r="D14" s="23">
        <v>62780466</v>
      </c>
      <c r="E14" s="24">
        <v>85122000</v>
      </c>
      <c r="F14" s="6">
        <v>72122000</v>
      </c>
      <c r="G14" s="25">
        <v>72122000</v>
      </c>
      <c r="H14" s="26">
        <v>35015142</v>
      </c>
      <c r="I14" s="24">
        <v>97987467</v>
      </c>
      <c r="J14" s="6">
        <v>118064572</v>
      </c>
      <c r="K14" s="25">
        <v>118064572</v>
      </c>
    </row>
    <row r="15" spans="1:11" ht="13.5">
      <c r="A15" s="22" t="s">
        <v>26</v>
      </c>
      <c r="B15" s="6">
        <v>1034541915</v>
      </c>
      <c r="C15" s="6">
        <v>76134756</v>
      </c>
      <c r="D15" s="23">
        <v>890342664</v>
      </c>
      <c r="E15" s="24">
        <v>1054135932</v>
      </c>
      <c r="F15" s="6">
        <v>1075495432</v>
      </c>
      <c r="G15" s="25">
        <v>1075495432</v>
      </c>
      <c r="H15" s="26">
        <v>973863563</v>
      </c>
      <c r="I15" s="24">
        <v>1141408523</v>
      </c>
      <c r="J15" s="6">
        <v>1207568210</v>
      </c>
      <c r="K15" s="25">
        <v>1284574667</v>
      </c>
    </row>
    <row r="16" spans="1:11" ht="13.5">
      <c r="A16" s="22" t="s">
        <v>21</v>
      </c>
      <c r="B16" s="6">
        <v>15500000</v>
      </c>
      <c r="C16" s="6">
        <v>0</v>
      </c>
      <c r="D16" s="23">
        <v>8420000</v>
      </c>
      <c r="E16" s="24">
        <v>11500008</v>
      </c>
      <c r="F16" s="6">
        <v>11500008</v>
      </c>
      <c r="G16" s="25">
        <v>11500008</v>
      </c>
      <c r="H16" s="26">
        <v>7362256</v>
      </c>
      <c r="I16" s="24">
        <v>11500008</v>
      </c>
      <c r="J16" s="6">
        <v>11500008</v>
      </c>
      <c r="K16" s="25">
        <v>11500008</v>
      </c>
    </row>
    <row r="17" spans="1:11" ht="13.5">
      <c r="A17" s="22" t="s">
        <v>27</v>
      </c>
      <c r="B17" s="6">
        <v>563978233</v>
      </c>
      <c r="C17" s="6">
        <v>46016108</v>
      </c>
      <c r="D17" s="23">
        <v>1235933860</v>
      </c>
      <c r="E17" s="24">
        <v>1200881140</v>
      </c>
      <c r="F17" s="6">
        <v>1450127892</v>
      </c>
      <c r="G17" s="25">
        <v>1450127892</v>
      </c>
      <c r="H17" s="26">
        <v>1084489592</v>
      </c>
      <c r="I17" s="24">
        <v>1141007125</v>
      </c>
      <c r="J17" s="6">
        <v>1218988980</v>
      </c>
      <c r="K17" s="25">
        <v>1313100605</v>
      </c>
    </row>
    <row r="18" spans="1:11" ht="13.5">
      <c r="A18" s="33" t="s">
        <v>28</v>
      </c>
      <c r="B18" s="34">
        <f>SUM(B11:B17)</f>
        <v>3096367552</v>
      </c>
      <c r="C18" s="35">
        <f aca="true" t="shared" si="1" ref="C18:K18">SUM(C11:C17)</f>
        <v>1789038601</v>
      </c>
      <c r="D18" s="36">
        <f t="shared" si="1"/>
        <v>3822935873</v>
      </c>
      <c r="E18" s="34">
        <f t="shared" si="1"/>
        <v>3549930516</v>
      </c>
      <c r="F18" s="35">
        <f t="shared" si="1"/>
        <v>3797117188</v>
      </c>
      <c r="G18" s="37">
        <f t="shared" si="1"/>
        <v>3797117188</v>
      </c>
      <c r="H18" s="38">
        <f t="shared" si="1"/>
        <v>3020106937</v>
      </c>
      <c r="I18" s="34">
        <f t="shared" si="1"/>
        <v>3679467140</v>
      </c>
      <c r="J18" s="35">
        <f t="shared" si="1"/>
        <v>3931506799</v>
      </c>
      <c r="K18" s="37">
        <f t="shared" si="1"/>
        <v>4180867213</v>
      </c>
    </row>
    <row r="19" spans="1:11" ht="13.5">
      <c r="A19" s="33" t="s">
        <v>29</v>
      </c>
      <c r="B19" s="39">
        <f>+B10-B18</f>
        <v>381262244</v>
      </c>
      <c r="C19" s="40">
        <f aca="true" t="shared" si="2" ref="C19:K19">+C10-C18</f>
        <v>-1484222926</v>
      </c>
      <c r="D19" s="41">
        <f t="shared" si="2"/>
        <v>-610237845</v>
      </c>
      <c r="E19" s="39">
        <f t="shared" si="2"/>
        <v>244871112</v>
      </c>
      <c r="F19" s="40">
        <f t="shared" si="2"/>
        <v>155551548</v>
      </c>
      <c r="G19" s="42">
        <f t="shared" si="2"/>
        <v>155551548</v>
      </c>
      <c r="H19" s="43">
        <f t="shared" si="2"/>
        <v>351021243</v>
      </c>
      <c r="I19" s="39">
        <f t="shared" si="2"/>
        <v>127555937</v>
      </c>
      <c r="J19" s="40">
        <f t="shared" si="2"/>
        <v>180096207</v>
      </c>
      <c r="K19" s="42">
        <f t="shared" si="2"/>
        <v>261881221</v>
      </c>
    </row>
    <row r="20" spans="1:11" ht="25.5">
      <c r="A20" s="44" t="s">
        <v>30</v>
      </c>
      <c r="B20" s="45">
        <v>548523447</v>
      </c>
      <c r="C20" s="46">
        <v>162751274</v>
      </c>
      <c r="D20" s="47">
        <v>947714092</v>
      </c>
      <c r="E20" s="45">
        <v>1267135992</v>
      </c>
      <c r="F20" s="46">
        <v>1291264984</v>
      </c>
      <c r="G20" s="48">
        <v>1291264984</v>
      </c>
      <c r="H20" s="49">
        <v>1034365359</v>
      </c>
      <c r="I20" s="45">
        <v>874054850</v>
      </c>
      <c r="J20" s="46">
        <v>623401750</v>
      </c>
      <c r="K20" s="48">
        <v>526841450</v>
      </c>
    </row>
    <row r="21" spans="1:11" ht="63.75">
      <c r="A21" s="50" t="s">
        <v>96</v>
      </c>
      <c r="B21" s="51">
        <v>0</v>
      </c>
      <c r="C21" s="52">
        <v>0</v>
      </c>
      <c r="D21" s="53">
        <v>5840</v>
      </c>
      <c r="E21" s="51">
        <v>986004</v>
      </c>
      <c r="F21" s="52">
        <v>986004</v>
      </c>
      <c r="G21" s="54">
        <v>986004</v>
      </c>
      <c r="H21" s="55">
        <v>1076064</v>
      </c>
      <c r="I21" s="51">
        <v>1500000</v>
      </c>
      <c r="J21" s="52">
        <v>4750000</v>
      </c>
      <c r="K21" s="54">
        <v>4750000</v>
      </c>
    </row>
    <row r="22" spans="1:11" ht="25.5">
      <c r="A22" s="56" t="s">
        <v>97</v>
      </c>
      <c r="B22" s="57">
        <f>SUM(B19:B21)</f>
        <v>929785691</v>
      </c>
      <c r="C22" s="58">
        <f aca="true" t="shared" si="3" ref="C22:K22">SUM(C19:C21)</f>
        <v>-1321471652</v>
      </c>
      <c r="D22" s="59">
        <f t="shared" si="3"/>
        <v>337482087</v>
      </c>
      <c r="E22" s="57">
        <f t="shared" si="3"/>
        <v>1512993108</v>
      </c>
      <c r="F22" s="58">
        <f t="shared" si="3"/>
        <v>1447802536</v>
      </c>
      <c r="G22" s="60">
        <f t="shared" si="3"/>
        <v>1447802536</v>
      </c>
      <c r="H22" s="61">
        <f t="shared" si="3"/>
        <v>1386462666</v>
      </c>
      <c r="I22" s="57">
        <f t="shared" si="3"/>
        <v>1003110787</v>
      </c>
      <c r="J22" s="58">
        <f t="shared" si="3"/>
        <v>808247957</v>
      </c>
      <c r="K22" s="60">
        <f t="shared" si="3"/>
        <v>793472671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929785691</v>
      </c>
      <c r="C24" s="40">
        <f aca="true" t="shared" si="4" ref="C24:K24">SUM(C22:C23)</f>
        <v>-1321471652</v>
      </c>
      <c r="D24" s="41">
        <f t="shared" si="4"/>
        <v>337482087</v>
      </c>
      <c r="E24" s="39">
        <f t="shared" si="4"/>
        <v>1512993108</v>
      </c>
      <c r="F24" s="40">
        <f t="shared" si="4"/>
        <v>1447802536</v>
      </c>
      <c r="G24" s="42">
        <f t="shared" si="4"/>
        <v>1447802536</v>
      </c>
      <c r="H24" s="43">
        <f t="shared" si="4"/>
        <v>1386462666</v>
      </c>
      <c r="I24" s="39">
        <f t="shared" si="4"/>
        <v>1003110787</v>
      </c>
      <c r="J24" s="40">
        <f t="shared" si="4"/>
        <v>808247957</v>
      </c>
      <c r="K24" s="42">
        <f t="shared" si="4"/>
        <v>793472671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815422958</v>
      </c>
      <c r="C27" s="7">
        <v>-961280507</v>
      </c>
      <c r="D27" s="69">
        <v>1210536651</v>
      </c>
      <c r="E27" s="70">
        <v>1889186104</v>
      </c>
      <c r="F27" s="7">
        <v>1556201099</v>
      </c>
      <c r="G27" s="71">
        <v>1556201099</v>
      </c>
      <c r="H27" s="72">
        <v>992760512</v>
      </c>
      <c r="I27" s="70">
        <v>1201498682</v>
      </c>
      <c r="J27" s="7">
        <v>728151750</v>
      </c>
      <c r="K27" s="71">
        <v>641813437</v>
      </c>
    </row>
    <row r="28" spans="1:11" ht="13.5">
      <c r="A28" s="73" t="s">
        <v>34</v>
      </c>
      <c r="B28" s="6">
        <v>569507214</v>
      </c>
      <c r="C28" s="6">
        <v>-567715057</v>
      </c>
      <c r="D28" s="23">
        <v>918140830</v>
      </c>
      <c r="E28" s="24">
        <v>1311136048</v>
      </c>
      <c r="F28" s="6">
        <v>1294265544</v>
      </c>
      <c r="G28" s="25">
        <v>1294265544</v>
      </c>
      <c r="H28" s="26">
        <v>0</v>
      </c>
      <c r="I28" s="24">
        <v>875554850</v>
      </c>
      <c r="J28" s="6">
        <v>628151750</v>
      </c>
      <c r="K28" s="25">
        <v>531591450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143573637</v>
      </c>
      <c r="C30" s="6">
        <v>-117543860</v>
      </c>
      <c r="D30" s="23">
        <v>39926825</v>
      </c>
      <c r="E30" s="24">
        <v>350000064</v>
      </c>
      <c r="F30" s="6">
        <v>145078078</v>
      </c>
      <c r="G30" s="25">
        <v>145078078</v>
      </c>
      <c r="H30" s="26">
        <v>0</v>
      </c>
      <c r="I30" s="24">
        <v>234922529</v>
      </c>
      <c r="J30" s="6">
        <v>0</v>
      </c>
      <c r="K30" s="25">
        <v>0</v>
      </c>
    </row>
    <row r="31" spans="1:11" ht="13.5">
      <c r="A31" s="22" t="s">
        <v>36</v>
      </c>
      <c r="B31" s="6">
        <v>102342106</v>
      </c>
      <c r="C31" s="6">
        <v>-209196528</v>
      </c>
      <c r="D31" s="23">
        <v>205159295</v>
      </c>
      <c r="E31" s="24">
        <v>228049992</v>
      </c>
      <c r="F31" s="6">
        <v>116857477</v>
      </c>
      <c r="G31" s="25">
        <v>116857477</v>
      </c>
      <c r="H31" s="26">
        <v>0</v>
      </c>
      <c r="I31" s="24">
        <v>91021303</v>
      </c>
      <c r="J31" s="6">
        <v>100000000</v>
      </c>
      <c r="K31" s="25">
        <v>110221987</v>
      </c>
    </row>
    <row r="32" spans="1:11" ht="13.5">
      <c r="A32" s="33" t="s">
        <v>37</v>
      </c>
      <c r="B32" s="7">
        <f>SUM(B28:B31)</f>
        <v>815422957</v>
      </c>
      <c r="C32" s="7">
        <f aca="true" t="shared" si="5" ref="C32:K32">SUM(C28:C31)</f>
        <v>-894455445</v>
      </c>
      <c r="D32" s="69">
        <f t="shared" si="5"/>
        <v>1163226950</v>
      </c>
      <c r="E32" s="70">
        <f t="shared" si="5"/>
        <v>1889186104</v>
      </c>
      <c r="F32" s="7">
        <f t="shared" si="5"/>
        <v>1556201099</v>
      </c>
      <c r="G32" s="71">
        <f t="shared" si="5"/>
        <v>1556201099</v>
      </c>
      <c r="H32" s="72">
        <f t="shared" si="5"/>
        <v>0</v>
      </c>
      <c r="I32" s="70">
        <f t="shared" si="5"/>
        <v>1201498682</v>
      </c>
      <c r="J32" s="7">
        <f t="shared" si="5"/>
        <v>728151750</v>
      </c>
      <c r="K32" s="71">
        <f t="shared" si="5"/>
        <v>641813437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940939940</v>
      </c>
      <c r="C35" s="6">
        <v>-361909195</v>
      </c>
      <c r="D35" s="23">
        <v>1223872583</v>
      </c>
      <c r="E35" s="24">
        <v>-139193008</v>
      </c>
      <c r="F35" s="6">
        <v>816654739</v>
      </c>
      <c r="G35" s="25">
        <v>816654739</v>
      </c>
      <c r="H35" s="26">
        <v>1619268508</v>
      </c>
      <c r="I35" s="24">
        <v>839130974</v>
      </c>
      <c r="J35" s="6">
        <v>949794677</v>
      </c>
      <c r="K35" s="25">
        <v>1245944247</v>
      </c>
    </row>
    <row r="36" spans="1:11" ht="13.5">
      <c r="A36" s="22" t="s">
        <v>40</v>
      </c>
      <c r="B36" s="6">
        <v>13514256462</v>
      </c>
      <c r="C36" s="6">
        <v>-1553711616</v>
      </c>
      <c r="D36" s="23">
        <v>13905155323</v>
      </c>
      <c r="E36" s="24">
        <v>1652186116</v>
      </c>
      <c r="F36" s="6">
        <v>16373853229</v>
      </c>
      <c r="G36" s="25">
        <v>16373853229</v>
      </c>
      <c r="H36" s="26">
        <v>14897008577</v>
      </c>
      <c r="I36" s="24">
        <v>17297809914</v>
      </c>
      <c r="J36" s="6">
        <v>17740961664</v>
      </c>
      <c r="K36" s="25">
        <v>18082775113</v>
      </c>
    </row>
    <row r="37" spans="1:11" ht="13.5">
      <c r="A37" s="22" t="s">
        <v>41</v>
      </c>
      <c r="B37" s="6">
        <v>735162193</v>
      </c>
      <c r="C37" s="6">
        <v>154587416</v>
      </c>
      <c r="D37" s="23">
        <v>1184026064</v>
      </c>
      <c r="E37" s="24">
        <v>0</v>
      </c>
      <c r="F37" s="6">
        <v>624126527</v>
      </c>
      <c r="G37" s="25">
        <v>624126527</v>
      </c>
      <c r="H37" s="26">
        <v>1201427454</v>
      </c>
      <c r="I37" s="24">
        <v>672490173</v>
      </c>
      <c r="J37" s="6">
        <v>657087844</v>
      </c>
      <c r="K37" s="25">
        <v>673241515</v>
      </c>
    </row>
    <row r="38" spans="1:11" ht="13.5">
      <c r="A38" s="22" t="s">
        <v>42</v>
      </c>
      <c r="B38" s="6">
        <v>622397795</v>
      </c>
      <c r="C38" s="6">
        <v>146938690</v>
      </c>
      <c r="D38" s="23">
        <v>895422249</v>
      </c>
      <c r="E38" s="24">
        <v>0</v>
      </c>
      <c r="F38" s="6">
        <v>738948781</v>
      </c>
      <c r="G38" s="25">
        <v>738948781</v>
      </c>
      <c r="H38" s="26">
        <v>895422249</v>
      </c>
      <c r="I38" s="24">
        <v>1102862653</v>
      </c>
      <c r="J38" s="6">
        <v>1161172740</v>
      </c>
      <c r="K38" s="25">
        <v>1151402671</v>
      </c>
    </row>
    <row r="39" spans="1:11" ht="13.5">
      <c r="A39" s="22" t="s">
        <v>43</v>
      </c>
      <c r="B39" s="6">
        <v>13097636416</v>
      </c>
      <c r="C39" s="6">
        <v>-896828648</v>
      </c>
      <c r="D39" s="23">
        <v>12694832002</v>
      </c>
      <c r="E39" s="24">
        <v>0</v>
      </c>
      <c r="F39" s="6">
        <v>14330391553</v>
      </c>
      <c r="G39" s="25">
        <v>14330391553</v>
      </c>
      <c r="H39" s="26">
        <v>13032783305</v>
      </c>
      <c r="I39" s="24">
        <v>16361588228</v>
      </c>
      <c r="J39" s="6">
        <v>16872495835</v>
      </c>
      <c r="K39" s="25">
        <v>17504075252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943935438</v>
      </c>
      <c r="C42" s="6">
        <v>0</v>
      </c>
      <c r="D42" s="23">
        <v>-2022963341</v>
      </c>
      <c r="E42" s="24">
        <v>2703134616</v>
      </c>
      <c r="F42" s="6">
        <v>4908351334</v>
      </c>
      <c r="G42" s="25">
        <v>4908351334</v>
      </c>
      <c r="H42" s="26">
        <v>7384180875</v>
      </c>
      <c r="I42" s="24">
        <v>-83493037</v>
      </c>
      <c r="J42" s="6">
        <v>244905364</v>
      </c>
      <c r="K42" s="25">
        <v>447066477</v>
      </c>
    </row>
    <row r="43" spans="1:11" ht="13.5">
      <c r="A43" s="22" t="s">
        <v>46</v>
      </c>
      <c r="B43" s="6">
        <v>-943896904</v>
      </c>
      <c r="C43" s="6">
        <v>0</v>
      </c>
      <c r="D43" s="23">
        <v>-273404327</v>
      </c>
      <c r="E43" s="24">
        <v>-1889041752</v>
      </c>
      <c r="F43" s="6">
        <v>-1572008747</v>
      </c>
      <c r="G43" s="25">
        <v>-1572008747</v>
      </c>
      <c r="H43" s="26">
        <v>-1077624071</v>
      </c>
      <c r="I43" s="24">
        <v>-1163953720</v>
      </c>
      <c r="J43" s="6">
        <v>-701557196</v>
      </c>
      <c r="K43" s="25">
        <v>-617809029</v>
      </c>
    </row>
    <row r="44" spans="1:11" ht="13.5">
      <c r="A44" s="22" t="s">
        <v>47</v>
      </c>
      <c r="B44" s="6">
        <v>11474827</v>
      </c>
      <c r="C44" s="6">
        <v>114340704</v>
      </c>
      <c r="D44" s="23">
        <v>8887564</v>
      </c>
      <c r="E44" s="24">
        <v>-73825770</v>
      </c>
      <c r="F44" s="6">
        <v>73000000</v>
      </c>
      <c r="G44" s="25">
        <v>73000000</v>
      </c>
      <c r="H44" s="26">
        <v>-8146669</v>
      </c>
      <c r="I44" s="24">
        <v>299627537</v>
      </c>
      <c r="J44" s="6">
        <v>63260000</v>
      </c>
      <c r="K44" s="25">
        <v>163260000</v>
      </c>
    </row>
    <row r="45" spans="1:11" ht="13.5">
      <c r="A45" s="33" t="s">
        <v>48</v>
      </c>
      <c r="B45" s="7">
        <v>99770751</v>
      </c>
      <c r="C45" s="7">
        <v>114340704</v>
      </c>
      <c r="D45" s="69">
        <v>-2173046662</v>
      </c>
      <c r="E45" s="70">
        <v>740267094</v>
      </c>
      <c r="F45" s="7">
        <v>3639966907</v>
      </c>
      <c r="G45" s="71">
        <v>3639966907</v>
      </c>
      <c r="H45" s="72">
        <v>6618181116</v>
      </c>
      <c r="I45" s="70">
        <v>-814750221</v>
      </c>
      <c r="J45" s="7">
        <v>-168040252</v>
      </c>
      <c r="K45" s="71">
        <v>396532578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348349620</v>
      </c>
      <c r="C48" s="6">
        <v>6792</v>
      </c>
      <c r="D48" s="23">
        <v>185847577</v>
      </c>
      <c r="E48" s="24">
        <v>-2385264016</v>
      </c>
      <c r="F48" s="6">
        <v>140375355</v>
      </c>
      <c r="G48" s="25">
        <v>140375355</v>
      </c>
      <c r="H48" s="26">
        <v>408468968</v>
      </c>
      <c r="I48" s="24">
        <v>195851590</v>
      </c>
      <c r="J48" s="6">
        <v>389515293</v>
      </c>
      <c r="K48" s="25">
        <v>685664863</v>
      </c>
    </row>
    <row r="49" spans="1:11" ht="13.5">
      <c r="A49" s="22" t="s">
        <v>51</v>
      </c>
      <c r="B49" s="6">
        <f>+B75</f>
        <v>-10365949.883143902</v>
      </c>
      <c r="C49" s="6">
        <f aca="true" t="shared" si="6" ref="C49:K49">+C75</f>
        <v>32081772</v>
      </c>
      <c r="D49" s="23">
        <f t="shared" si="6"/>
        <v>948183547.0191411</v>
      </c>
      <c r="E49" s="24">
        <f t="shared" si="6"/>
        <v>-297148325.29560935</v>
      </c>
      <c r="F49" s="6">
        <f t="shared" si="6"/>
        <v>2513015.947235346</v>
      </c>
      <c r="G49" s="25">
        <f t="shared" si="6"/>
        <v>2513015.947235346</v>
      </c>
      <c r="H49" s="26">
        <f t="shared" si="6"/>
        <v>192262675.2594334</v>
      </c>
      <c r="I49" s="24">
        <f t="shared" si="6"/>
        <v>111009998.68984294</v>
      </c>
      <c r="J49" s="6">
        <f t="shared" si="6"/>
        <v>179403935.23147756</v>
      </c>
      <c r="K49" s="25">
        <f t="shared" si="6"/>
        <v>189327881.65567923</v>
      </c>
    </row>
    <row r="50" spans="1:11" ht="13.5">
      <c r="A50" s="33" t="s">
        <v>52</v>
      </c>
      <c r="B50" s="7">
        <f>+B48-B49</f>
        <v>358715569.8831439</v>
      </c>
      <c r="C50" s="7">
        <f aca="true" t="shared" si="7" ref="C50:K50">+C48-C49</f>
        <v>-32074980</v>
      </c>
      <c r="D50" s="69">
        <f t="shared" si="7"/>
        <v>-762335970.0191411</v>
      </c>
      <c r="E50" s="70">
        <f t="shared" si="7"/>
        <v>-2088115690.7043905</v>
      </c>
      <c r="F50" s="7">
        <f t="shared" si="7"/>
        <v>137862339.05276465</v>
      </c>
      <c r="G50" s="71">
        <f t="shared" si="7"/>
        <v>137862339.05276465</v>
      </c>
      <c r="H50" s="72">
        <f t="shared" si="7"/>
        <v>216206292.7405666</v>
      </c>
      <c r="I50" s="70">
        <f t="shared" si="7"/>
        <v>84841591.31015706</v>
      </c>
      <c r="J50" s="7">
        <f t="shared" si="7"/>
        <v>210111357.76852244</v>
      </c>
      <c r="K50" s="71">
        <f t="shared" si="7"/>
        <v>496336981.3443208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13514256461</v>
      </c>
      <c r="C53" s="6">
        <v>-610427390</v>
      </c>
      <c r="D53" s="23">
        <v>11726912540</v>
      </c>
      <c r="E53" s="24">
        <v>1652186116</v>
      </c>
      <c r="F53" s="6">
        <v>14167533076</v>
      </c>
      <c r="G53" s="25">
        <v>14167533076</v>
      </c>
      <c r="H53" s="26">
        <v>12719906660</v>
      </c>
      <c r="I53" s="24">
        <v>15091489761</v>
      </c>
      <c r="J53" s="6">
        <v>15534641511</v>
      </c>
      <c r="K53" s="25">
        <v>15876454960</v>
      </c>
    </row>
    <row r="54" spans="1:11" ht="13.5">
      <c r="A54" s="22" t="s">
        <v>55</v>
      </c>
      <c r="B54" s="6">
        <v>754377172</v>
      </c>
      <c r="C54" s="6">
        <v>0</v>
      </c>
      <c r="D54" s="23">
        <v>729667598</v>
      </c>
      <c r="E54" s="24">
        <v>236999988</v>
      </c>
      <c r="F54" s="6">
        <v>236999988</v>
      </c>
      <c r="G54" s="25">
        <v>236999988</v>
      </c>
      <c r="H54" s="26">
        <v>14667</v>
      </c>
      <c r="I54" s="24">
        <v>255000000</v>
      </c>
      <c r="J54" s="6">
        <v>285000000</v>
      </c>
      <c r="K54" s="25">
        <v>299999988</v>
      </c>
    </row>
    <row r="55" spans="1:11" ht="13.5">
      <c r="A55" s="22" t="s">
        <v>56</v>
      </c>
      <c r="B55" s="6">
        <v>182210666</v>
      </c>
      <c r="C55" s="6">
        <v>-499292393</v>
      </c>
      <c r="D55" s="23">
        <v>623491428</v>
      </c>
      <c r="E55" s="24">
        <v>714288164</v>
      </c>
      <c r="F55" s="6">
        <v>378875087</v>
      </c>
      <c r="G55" s="25">
        <v>378875087</v>
      </c>
      <c r="H55" s="26">
        <v>284449864</v>
      </c>
      <c r="I55" s="24">
        <v>382277914</v>
      </c>
      <c r="J55" s="6">
        <v>274756138</v>
      </c>
      <c r="K55" s="25">
        <v>271955264</v>
      </c>
    </row>
    <row r="56" spans="1:11" ht="13.5">
      <c r="A56" s="22" t="s">
        <v>57</v>
      </c>
      <c r="B56" s="6">
        <v>244422411</v>
      </c>
      <c r="C56" s="6">
        <v>-7195696</v>
      </c>
      <c r="D56" s="23">
        <v>510664584</v>
      </c>
      <c r="E56" s="24">
        <v>598087308</v>
      </c>
      <c r="F56" s="6">
        <v>677212232</v>
      </c>
      <c r="G56" s="25">
        <v>677212232</v>
      </c>
      <c r="H56" s="26">
        <v>491582785</v>
      </c>
      <c r="I56" s="24">
        <v>559545622</v>
      </c>
      <c r="J56" s="6">
        <v>590105277</v>
      </c>
      <c r="K56" s="25">
        <v>602644720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486232421</v>
      </c>
      <c r="C59" s="6">
        <v>494359466</v>
      </c>
      <c r="D59" s="23">
        <v>507448019</v>
      </c>
      <c r="E59" s="24">
        <v>550224286</v>
      </c>
      <c r="F59" s="6">
        <v>550224286</v>
      </c>
      <c r="G59" s="25">
        <v>550224286</v>
      </c>
      <c r="H59" s="26">
        <v>550224286</v>
      </c>
      <c r="I59" s="24">
        <v>513373820</v>
      </c>
      <c r="J59" s="6">
        <v>540101285</v>
      </c>
      <c r="K59" s="25">
        <v>568341075</v>
      </c>
    </row>
    <row r="60" spans="1:11" ht="13.5">
      <c r="A60" s="90" t="s">
        <v>60</v>
      </c>
      <c r="B60" s="6">
        <v>94819104</v>
      </c>
      <c r="C60" s="6">
        <v>103757022</v>
      </c>
      <c r="D60" s="23">
        <v>108774074</v>
      </c>
      <c r="E60" s="24">
        <v>120459000</v>
      </c>
      <c r="F60" s="6">
        <v>122745760</v>
      </c>
      <c r="G60" s="25">
        <v>122745760</v>
      </c>
      <c r="H60" s="26">
        <v>122745760</v>
      </c>
      <c r="I60" s="24">
        <v>124452524</v>
      </c>
      <c r="J60" s="6">
        <v>131105087</v>
      </c>
      <c r="K60" s="25">
        <v>138151643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63</v>
      </c>
      <c r="B63" s="97">
        <v>0</v>
      </c>
      <c r="C63" s="98">
        <v>178120</v>
      </c>
      <c r="D63" s="99">
        <v>181682</v>
      </c>
      <c r="E63" s="97">
        <v>0</v>
      </c>
      <c r="F63" s="98">
        <v>0</v>
      </c>
      <c r="G63" s="99">
        <v>0</v>
      </c>
      <c r="H63" s="100">
        <v>96418</v>
      </c>
      <c r="I63" s="97">
        <v>102965</v>
      </c>
      <c r="J63" s="98">
        <v>105953</v>
      </c>
      <c r="K63" s="99">
        <v>109067</v>
      </c>
    </row>
    <row r="64" spans="1:11" ht="13.5">
      <c r="A64" s="96" t="s">
        <v>64</v>
      </c>
      <c r="B64" s="97">
        <v>41119</v>
      </c>
      <c r="C64" s="98">
        <v>41119</v>
      </c>
      <c r="D64" s="99">
        <v>41941</v>
      </c>
      <c r="E64" s="97">
        <v>43586</v>
      </c>
      <c r="F64" s="98">
        <v>43586</v>
      </c>
      <c r="G64" s="99">
        <v>43586</v>
      </c>
      <c r="H64" s="100">
        <v>5462</v>
      </c>
      <c r="I64" s="97">
        <v>5833</v>
      </c>
      <c r="J64" s="98">
        <v>6002</v>
      </c>
      <c r="K64" s="99">
        <v>6179</v>
      </c>
    </row>
    <row r="65" spans="1:11" ht="13.5">
      <c r="A65" s="96" t="s">
        <v>65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1.0901197551214108</v>
      </c>
      <c r="C70" s="5">
        <f aca="true" t="shared" si="8" ref="C70:K70">IF(ISERROR(C71/C72),0,(C71/C72))</f>
        <v>0</v>
      </c>
      <c r="D70" s="5">
        <f t="shared" si="8"/>
        <v>0.16522079804635548</v>
      </c>
      <c r="E70" s="5">
        <f t="shared" si="8"/>
        <v>0.15014162245738286</v>
      </c>
      <c r="F70" s="5">
        <f t="shared" si="8"/>
        <v>0.9182165177923182</v>
      </c>
      <c r="G70" s="5">
        <f t="shared" si="8"/>
        <v>0.9182165177923182</v>
      </c>
      <c r="H70" s="5">
        <f t="shared" si="8"/>
        <v>0.9462843605237455</v>
      </c>
      <c r="I70" s="5">
        <f t="shared" si="8"/>
        <v>0.8751917612880106</v>
      </c>
      <c r="J70" s="5">
        <f t="shared" si="8"/>
        <v>0.8843533182900489</v>
      </c>
      <c r="K70" s="5">
        <f t="shared" si="8"/>
        <v>0.8845173805715013</v>
      </c>
    </row>
    <row r="71" spans="1:11" ht="12.75" hidden="1">
      <c r="A71" s="2" t="s">
        <v>100</v>
      </c>
      <c r="B71" s="2">
        <f>+B83</f>
        <v>1733093305</v>
      </c>
      <c r="C71" s="2">
        <f aca="true" t="shared" si="9" ref="C71:K71">+C83</f>
        <v>0</v>
      </c>
      <c r="D71" s="2">
        <f t="shared" si="9"/>
        <v>331512916</v>
      </c>
      <c r="E71" s="2">
        <f t="shared" si="9"/>
        <v>396631620</v>
      </c>
      <c r="F71" s="2">
        <f t="shared" si="9"/>
        <v>2446052338</v>
      </c>
      <c r="G71" s="2">
        <f t="shared" si="9"/>
        <v>2446052338</v>
      </c>
      <c r="H71" s="2">
        <f t="shared" si="9"/>
        <v>2055458550</v>
      </c>
      <c r="I71" s="2">
        <f t="shared" si="9"/>
        <v>2196012118</v>
      </c>
      <c r="J71" s="2">
        <f t="shared" si="9"/>
        <v>2396358772</v>
      </c>
      <c r="K71" s="2">
        <f t="shared" si="9"/>
        <v>2587001751</v>
      </c>
    </row>
    <row r="72" spans="1:11" ht="12.75" hidden="1">
      <c r="A72" s="2" t="s">
        <v>101</v>
      </c>
      <c r="B72" s="2">
        <f>+B77</f>
        <v>1589819189</v>
      </c>
      <c r="C72" s="2">
        <f aca="true" t="shared" si="10" ref="C72:K72">+C77</f>
        <v>-61680277</v>
      </c>
      <c r="D72" s="2">
        <f t="shared" si="10"/>
        <v>2006484171</v>
      </c>
      <c r="E72" s="2">
        <f t="shared" si="10"/>
        <v>2641716624</v>
      </c>
      <c r="F72" s="2">
        <f t="shared" si="10"/>
        <v>2663916724</v>
      </c>
      <c r="G72" s="2">
        <f t="shared" si="10"/>
        <v>2663916724</v>
      </c>
      <c r="H72" s="2">
        <f t="shared" si="10"/>
        <v>2172136237</v>
      </c>
      <c r="I72" s="2">
        <f t="shared" si="10"/>
        <v>2509178234</v>
      </c>
      <c r="J72" s="2">
        <f t="shared" si="10"/>
        <v>2709730062</v>
      </c>
      <c r="K72" s="2">
        <f t="shared" si="10"/>
        <v>2924760788</v>
      </c>
    </row>
    <row r="73" spans="1:11" ht="12.75" hidden="1">
      <c r="A73" s="2" t="s">
        <v>102</v>
      </c>
      <c r="B73" s="2">
        <f>+B74</f>
        <v>-508201036.16666675</v>
      </c>
      <c r="C73" s="2">
        <f aca="true" t="shared" si="11" ref="C73:K73">+(C78+C80+C81+C82)-(B78+B80+B81+B82)</f>
        <v>-807028802</v>
      </c>
      <c r="D73" s="2">
        <f t="shared" si="11"/>
        <v>1168761149</v>
      </c>
      <c r="E73" s="2">
        <f t="shared" si="11"/>
        <v>1351584505</v>
      </c>
      <c r="F73" s="2">
        <f>+(F78+F80+F81+F82)-(D78+D80+D81+D82)</f>
        <v>-314421233</v>
      </c>
      <c r="G73" s="2">
        <f>+(G78+G80+G81+G82)-(D78+D80+D81+D82)</f>
        <v>-314421233</v>
      </c>
      <c r="H73" s="2">
        <f>+(H78+H80+H81+H82)-(D78+D80+D81+D82)</f>
        <v>191302923</v>
      </c>
      <c r="I73" s="2">
        <f>+(I78+I80+I81+I82)-(E78+E80+E81+E82)</f>
        <v>-1699005738</v>
      </c>
      <c r="J73" s="2">
        <f t="shared" si="11"/>
        <v>-83000000</v>
      </c>
      <c r="K73" s="2">
        <f t="shared" si="11"/>
        <v>0</v>
      </c>
    </row>
    <row r="74" spans="1:11" ht="12.75" hidden="1">
      <c r="A74" s="2" t="s">
        <v>103</v>
      </c>
      <c r="B74" s="2">
        <f>+TREND(C74:E74)</f>
        <v>-508201036.16666675</v>
      </c>
      <c r="C74" s="2">
        <f>+C73</f>
        <v>-807028802</v>
      </c>
      <c r="D74" s="2">
        <f aca="true" t="shared" si="12" ref="D74:K74">+D73</f>
        <v>1168761149</v>
      </c>
      <c r="E74" s="2">
        <f t="shared" si="12"/>
        <v>1351584505</v>
      </c>
      <c r="F74" s="2">
        <f t="shared" si="12"/>
        <v>-314421233</v>
      </c>
      <c r="G74" s="2">
        <f t="shared" si="12"/>
        <v>-314421233</v>
      </c>
      <c r="H74" s="2">
        <f t="shared" si="12"/>
        <v>191302923</v>
      </c>
      <c r="I74" s="2">
        <f t="shared" si="12"/>
        <v>-1699005738</v>
      </c>
      <c r="J74" s="2">
        <f t="shared" si="12"/>
        <v>-83000000</v>
      </c>
      <c r="K74" s="2">
        <f t="shared" si="12"/>
        <v>0</v>
      </c>
    </row>
    <row r="75" spans="1:11" ht="12.75" hidden="1">
      <c r="A75" s="2" t="s">
        <v>104</v>
      </c>
      <c r="B75" s="2">
        <f>+B84-(((B80+B81+B78)*B70)-B79)</f>
        <v>-10365949.883143902</v>
      </c>
      <c r="C75" s="2">
        <f aca="true" t="shared" si="13" ref="C75:K75">+C84-(((C80+C81+C78)*C70)-C79)</f>
        <v>32081772</v>
      </c>
      <c r="D75" s="2">
        <f t="shared" si="13"/>
        <v>948183547.0191411</v>
      </c>
      <c r="E75" s="2">
        <f t="shared" si="13"/>
        <v>-297148325.29560935</v>
      </c>
      <c r="F75" s="2">
        <f t="shared" si="13"/>
        <v>2513015.947235346</v>
      </c>
      <c r="G75" s="2">
        <f t="shared" si="13"/>
        <v>2513015.947235346</v>
      </c>
      <c r="H75" s="2">
        <f t="shared" si="13"/>
        <v>192262675.2594334</v>
      </c>
      <c r="I75" s="2">
        <f t="shared" si="13"/>
        <v>111009998.68984294</v>
      </c>
      <c r="J75" s="2">
        <f t="shared" si="13"/>
        <v>179403935.23147756</v>
      </c>
      <c r="K75" s="2">
        <f t="shared" si="13"/>
        <v>189327881.65567923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1589819189</v>
      </c>
      <c r="C77" s="3">
        <v>-61680277</v>
      </c>
      <c r="D77" s="3">
        <v>2006484171</v>
      </c>
      <c r="E77" s="3">
        <v>2641716624</v>
      </c>
      <c r="F77" s="3">
        <v>2663916724</v>
      </c>
      <c r="G77" s="3">
        <v>2663916724</v>
      </c>
      <c r="H77" s="3">
        <v>2172136237</v>
      </c>
      <c r="I77" s="3">
        <v>2509178234</v>
      </c>
      <c r="J77" s="3">
        <v>2709730062</v>
      </c>
      <c r="K77" s="3">
        <v>2924760788</v>
      </c>
    </row>
    <row r="78" spans="1:11" ht="12.75" hidden="1">
      <c r="A78" s="1" t="s">
        <v>67</v>
      </c>
      <c r="B78" s="3">
        <v>148185</v>
      </c>
      <c r="C78" s="3">
        <v>0</v>
      </c>
      <c r="D78" s="3">
        <v>144352</v>
      </c>
      <c r="E78" s="3">
        <v>0</v>
      </c>
      <c r="F78" s="3">
        <v>0</v>
      </c>
      <c r="G78" s="3">
        <v>0</v>
      </c>
      <c r="H78" s="3">
        <v>144352</v>
      </c>
      <c r="I78" s="3">
        <v>0</v>
      </c>
      <c r="J78" s="3">
        <v>0</v>
      </c>
      <c r="K78" s="3">
        <v>0</v>
      </c>
    </row>
    <row r="79" spans="1:11" ht="12.75" hidden="1">
      <c r="A79" s="1" t="s">
        <v>68</v>
      </c>
      <c r="B79" s="3">
        <v>570396007</v>
      </c>
      <c r="C79" s="3">
        <v>32081772</v>
      </c>
      <c r="D79" s="3">
        <v>1095845248</v>
      </c>
      <c r="E79" s="3">
        <v>0</v>
      </c>
      <c r="F79" s="3">
        <v>494599000</v>
      </c>
      <c r="G79" s="3">
        <v>494599000</v>
      </c>
      <c r="H79" s="3">
        <v>1178925739</v>
      </c>
      <c r="I79" s="3">
        <v>538279000</v>
      </c>
      <c r="J79" s="3">
        <v>548279000</v>
      </c>
      <c r="K79" s="3">
        <v>558279000</v>
      </c>
    </row>
    <row r="80" spans="1:11" ht="12.75" hidden="1">
      <c r="A80" s="1" t="s">
        <v>69</v>
      </c>
      <c r="B80" s="3">
        <v>428445912</v>
      </c>
      <c r="C80" s="3">
        <v>159766009</v>
      </c>
      <c r="D80" s="3">
        <v>760472527</v>
      </c>
      <c r="E80" s="3">
        <v>2246071008</v>
      </c>
      <c r="F80" s="3">
        <v>534565270</v>
      </c>
      <c r="G80" s="3">
        <v>534565270</v>
      </c>
      <c r="H80" s="3">
        <v>949278738</v>
      </c>
      <c r="I80" s="3">
        <v>501565270</v>
      </c>
      <c r="J80" s="3">
        <v>418565270</v>
      </c>
      <c r="K80" s="3">
        <v>418565270</v>
      </c>
    </row>
    <row r="81" spans="1:11" ht="12.75" hidden="1">
      <c r="A81" s="1" t="s">
        <v>70</v>
      </c>
      <c r="B81" s="3">
        <v>104156506</v>
      </c>
      <c r="C81" s="3">
        <v>-434040655</v>
      </c>
      <c r="D81" s="3">
        <v>133106567</v>
      </c>
      <c r="E81" s="3">
        <v>0</v>
      </c>
      <c r="F81" s="3">
        <v>45000000</v>
      </c>
      <c r="G81" s="3">
        <v>45000000</v>
      </c>
      <c r="H81" s="3">
        <v>135603279</v>
      </c>
      <c r="I81" s="3">
        <v>45000000</v>
      </c>
      <c r="J81" s="3">
        <v>45000000</v>
      </c>
      <c r="K81" s="3">
        <v>45000000</v>
      </c>
    </row>
    <row r="82" spans="1:11" ht="12.75" hidden="1">
      <c r="A82" s="1" t="s">
        <v>71</v>
      </c>
      <c r="B82" s="3">
        <v>3553</v>
      </c>
      <c r="C82" s="3">
        <v>0</v>
      </c>
      <c r="D82" s="3">
        <v>763057</v>
      </c>
      <c r="E82" s="3">
        <v>0</v>
      </c>
      <c r="F82" s="3">
        <v>500000</v>
      </c>
      <c r="G82" s="3">
        <v>500000</v>
      </c>
      <c r="H82" s="3">
        <v>763057</v>
      </c>
      <c r="I82" s="3">
        <v>500000</v>
      </c>
      <c r="J82" s="3">
        <v>500000</v>
      </c>
      <c r="K82" s="3">
        <v>500000</v>
      </c>
    </row>
    <row r="83" spans="1:11" ht="12.75" hidden="1">
      <c r="A83" s="1" t="s">
        <v>72</v>
      </c>
      <c r="B83" s="3">
        <v>1733093305</v>
      </c>
      <c r="C83" s="3">
        <v>0</v>
      </c>
      <c r="D83" s="3">
        <v>331512916</v>
      </c>
      <c r="E83" s="3">
        <v>396631620</v>
      </c>
      <c r="F83" s="3">
        <v>2446052338</v>
      </c>
      <c r="G83" s="3">
        <v>2446052338</v>
      </c>
      <c r="H83" s="3">
        <v>2055458550</v>
      </c>
      <c r="I83" s="3">
        <v>2196012118</v>
      </c>
      <c r="J83" s="3">
        <v>2396358772</v>
      </c>
      <c r="K83" s="3">
        <v>2587001751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40080420</v>
      </c>
      <c r="F84" s="3">
        <v>40080420</v>
      </c>
      <c r="G84" s="3">
        <v>40080420</v>
      </c>
      <c r="H84" s="3">
        <v>40080420</v>
      </c>
      <c r="I84" s="3">
        <v>51080420</v>
      </c>
      <c r="J84" s="3">
        <v>41080420</v>
      </c>
      <c r="K84" s="3">
        <v>41080420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9</v>
      </c>
      <c r="D3" s="15" t="s">
        <v>9</v>
      </c>
      <c r="E3" s="13" t="s">
        <v>10</v>
      </c>
      <c r="F3" s="14" t="s">
        <v>11</v>
      </c>
      <c r="G3" s="15" t="s">
        <v>12</v>
      </c>
      <c r="H3" s="16" t="s">
        <v>13</v>
      </c>
      <c r="I3" s="13" t="s">
        <v>14</v>
      </c>
      <c r="J3" s="14" t="s">
        <v>15</v>
      </c>
      <c r="K3" s="15" t="s">
        <v>16</v>
      </c>
    </row>
    <row r="4" spans="1:11" ht="13.5">
      <c r="A4" s="17" t="s">
        <v>17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18</v>
      </c>
      <c r="B5" s="6">
        <v>244214874</v>
      </c>
      <c r="C5" s="6">
        <v>268900115</v>
      </c>
      <c r="D5" s="23">
        <v>0</v>
      </c>
      <c r="E5" s="24">
        <v>311419665</v>
      </c>
      <c r="F5" s="6">
        <v>323863494</v>
      </c>
      <c r="G5" s="25">
        <v>323863494</v>
      </c>
      <c r="H5" s="26">
        <v>323667384</v>
      </c>
      <c r="I5" s="24">
        <v>346777380</v>
      </c>
      <c r="J5" s="6">
        <v>341720232</v>
      </c>
      <c r="K5" s="25">
        <v>360514812</v>
      </c>
    </row>
    <row r="6" spans="1:11" ht="13.5">
      <c r="A6" s="22" t="s">
        <v>19</v>
      </c>
      <c r="B6" s="6">
        <v>1022655262</v>
      </c>
      <c r="C6" s="6">
        <v>1127363748</v>
      </c>
      <c r="D6" s="23">
        <v>0</v>
      </c>
      <c r="E6" s="24">
        <v>1208774113</v>
      </c>
      <c r="F6" s="6">
        <v>1357627646</v>
      </c>
      <c r="G6" s="25">
        <v>1357627646</v>
      </c>
      <c r="H6" s="26">
        <v>1183059128</v>
      </c>
      <c r="I6" s="24">
        <v>1445163552</v>
      </c>
      <c r="J6" s="6">
        <v>1440717384</v>
      </c>
      <c r="K6" s="25">
        <v>1502551272</v>
      </c>
    </row>
    <row r="7" spans="1:11" ht="13.5">
      <c r="A7" s="22" t="s">
        <v>20</v>
      </c>
      <c r="B7" s="6">
        <v>1538588</v>
      </c>
      <c r="C7" s="6">
        <v>2204011</v>
      </c>
      <c r="D7" s="23">
        <v>0</v>
      </c>
      <c r="E7" s="24">
        <v>5324600</v>
      </c>
      <c r="F7" s="6">
        <v>5324600</v>
      </c>
      <c r="G7" s="25">
        <v>5324600</v>
      </c>
      <c r="H7" s="26">
        <v>8708460</v>
      </c>
      <c r="I7" s="24">
        <v>13588392</v>
      </c>
      <c r="J7" s="6">
        <v>12982584</v>
      </c>
      <c r="K7" s="25">
        <v>13631712</v>
      </c>
    </row>
    <row r="8" spans="1:11" ht="13.5">
      <c r="A8" s="22" t="s">
        <v>21</v>
      </c>
      <c r="B8" s="6">
        <v>222607186</v>
      </c>
      <c r="C8" s="6">
        <v>247989694</v>
      </c>
      <c r="D8" s="23">
        <v>0</v>
      </c>
      <c r="E8" s="24">
        <v>314373000</v>
      </c>
      <c r="F8" s="6">
        <v>314373000</v>
      </c>
      <c r="G8" s="25">
        <v>314373000</v>
      </c>
      <c r="H8" s="26">
        <v>147788404</v>
      </c>
      <c r="I8" s="24">
        <v>385183000</v>
      </c>
      <c r="J8" s="6">
        <v>345609912</v>
      </c>
      <c r="K8" s="25">
        <v>377476104</v>
      </c>
    </row>
    <row r="9" spans="1:11" ht="13.5">
      <c r="A9" s="22" t="s">
        <v>22</v>
      </c>
      <c r="B9" s="6">
        <v>208984060</v>
      </c>
      <c r="C9" s="6">
        <v>54554416</v>
      </c>
      <c r="D9" s="23">
        <v>0</v>
      </c>
      <c r="E9" s="24">
        <v>161034366</v>
      </c>
      <c r="F9" s="6">
        <v>240220666</v>
      </c>
      <c r="G9" s="25">
        <v>240220666</v>
      </c>
      <c r="H9" s="26">
        <v>116479927</v>
      </c>
      <c r="I9" s="24">
        <v>242199756</v>
      </c>
      <c r="J9" s="6">
        <v>300354084</v>
      </c>
      <c r="K9" s="25">
        <v>313687356</v>
      </c>
    </row>
    <row r="10" spans="1:11" ht="25.5">
      <c r="A10" s="27" t="s">
        <v>94</v>
      </c>
      <c r="B10" s="28">
        <f>SUM(B5:B9)</f>
        <v>1699999970</v>
      </c>
      <c r="C10" s="29">
        <f aca="true" t="shared" si="0" ref="C10:K10">SUM(C5:C9)</f>
        <v>1701011984</v>
      </c>
      <c r="D10" s="30">
        <f t="shared" si="0"/>
        <v>0</v>
      </c>
      <c r="E10" s="28">
        <f t="shared" si="0"/>
        <v>2000925744</v>
      </c>
      <c r="F10" s="29">
        <f t="shared" si="0"/>
        <v>2241409406</v>
      </c>
      <c r="G10" s="31">
        <f t="shared" si="0"/>
        <v>2241409406</v>
      </c>
      <c r="H10" s="32">
        <f t="shared" si="0"/>
        <v>1779703303</v>
      </c>
      <c r="I10" s="28">
        <f t="shared" si="0"/>
        <v>2432912080</v>
      </c>
      <c r="J10" s="29">
        <f t="shared" si="0"/>
        <v>2441384196</v>
      </c>
      <c r="K10" s="31">
        <f t="shared" si="0"/>
        <v>2567861256</v>
      </c>
    </row>
    <row r="11" spans="1:11" ht="13.5">
      <c r="A11" s="22" t="s">
        <v>23</v>
      </c>
      <c r="B11" s="6">
        <v>442877792</v>
      </c>
      <c r="C11" s="6">
        <v>485248201</v>
      </c>
      <c r="D11" s="23">
        <v>0</v>
      </c>
      <c r="E11" s="24">
        <v>591940619</v>
      </c>
      <c r="F11" s="6">
        <v>591940604</v>
      </c>
      <c r="G11" s="25">
        <v>591940604</v>
      </c>
      <c r="H11" s="26">
        <v>522352839</v>
      </c>
      <c r="I11" s="24">
        <v>628944972</v>
      </c>
      <c r="J11" s="6">
        <v>612544080</v>
      </c>
      <c r="K11" s="25">
        <v>650836656</v>
      </c>
    </row>
    <row r="12" spans="1:11" ht="13.5">
      <c r="A12" s="22" t="s">
        <v>24</v>
      </c>
      <c r="B12" s="6">
        <v>20574230</v>
      </c>
      <c r="C12" s="6">
        <v>23252709</v>
      </c>
      <c r="D12" s="23">
        <v>0</v>
      </c>
      <c r="E12" s="24">
        <v>25947377</v>
      </c>
      <c r="F12" s="6">
        <v>25944677</v>
      </c>
      <c r="G12" s="25">
        <v>25944677</v>
      </c>
      <c r="H12" s="26">
        <v>25305674</v>
      </c>
      <c r="I12" s="24">
        <v>29385756</v>
      </c>
      <c r="J12" s="6">
        <v>28822512</v>
      </c>
      <c r="K12" s="25">
        <v>30840144</v>
      </c>
    </row>
    <row r="13" spans="1:11" ht="13.5">
      <c r="A13" s="22" t="s">
        <v>95</v>
      </c>
      <c r="B13" s="6">
        <v>167956473</v>
      </c>
      <c r="C13" s="6">
        <v>152953501</v>
      </c>
      <c r="D13" s="23">
        <v>0</v>
      </c>
      <c r="E13" s="24">
        <v>141920730</v>
      </c>
      <c r="F13" s="6">
        <v>141920730</v>
      </c>
      <c r="G13" s="25">
        <v>141920730</v>
      </c>
      <c r="H13" s="26">
        <v>0</v>
      </c>
      <c r="I13" s="24">
        <v>148449084</v>
      </c>
      <c r="J13" s="6">
        <v>140031108</v>
      </c>
      <c r="K13" s="25">
        <v>146434536</v>
      </c>
    </row>
    <row r="14" spans="1:11" ht="13.5">
      <c r="A14" s="22" t="s">
        <v>25</v>
      </c>
      <c r="B14" s="6">
        <v>42636171</v>
      </c>
      <c r="C14" s="6">
        <v>88076220</v>
      </c>
      <c r="D14" s="23">
        <v>0</v>
      </c>
      <c r="E14" s="24">
        <v>80965887</v>
      </c>
      <c r="F14" s="6">
        <v>80965887</v>
      </c>
      <c r="G14" s="25">
        <v>80965887</v>
      </c>
      <c r="H14" s="26">
        <v>200805286</v>
      </c>
      <c r="I14" s="24">
        <v>123974904</v>
      </c>
      <c r="J14" s="6">
        <v>119212212</v>
      </c>
      <c r="K14" s="25">
        <v>125053596</v>
      </c>
    </row>
    <row r="15" spans="1:11" ht="13.5">
      <c r="A15" s="22" t="s">
        <v>26</v>
      </c>
      <c r="B15" s="6">
        <v>817286667</v>
      </c>
      <c r="C15" s="6">
        <v>836082624</v>
      </c>
      <c r="D15" s="23">
        <v>0</v>
      </c>
      <c r="E15" s="24">
        <v>946519053</v>
      </c>
      <c r="F15" s="6">
        <v>837966899</v>
      </c>
      <c r="G15" s="25">
        <v>837966899</v>
      </c>
      <c r="H15" s="26">
        <v>1039120760</v>
      </c>
      <c r="I15" s="24">
        <v>917280652</v>
      </c>
      <c r="J15" s="6">
        <v>931460268</v>
      </c>
      <c r="K15" s="25">
        <v>1041357252</v>
      </c>
    </row>
    <row r="16" spans="1:11" ht="13.5">
      <c r="A16" s="22" t="s">
        <v>21</v>
      </c>
      <c r="B16" s="6">
        <v>33161349</v>
      </c>
      <c r="C16" s="6">
        <v>4023821</v>
      </c>
      <c r="D16" s="23">
        <v>0</v>
      </c>
      <c r="E16" s="24">
        <v>39583045</v>
      </c>
      <c r="F16" s="6">
        <v>41589760</v>
      </c>
      <c r="G16" s="25">
        <v>41589760</v>
      </c>
      <c r="H16" s="26">
        <v>33702936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845882612</v>
      </c>
      <c r="C17" s="6">
        <v>386196772</v>
      </c>
      <c r="D17" s="23">
        <v>0</v>
      </c>
      <c r="E17" s="24">
        <v>588773587</v>
      </c>
      <c r="F17" s="6">
        <v>541167101</v>
      </c>
      <c r="G17" s="25">
        <v>541167101</v>
      </c>
      <c r="H17" s="26">
        <v>236196312</v>
      </c>
      <c r="I17" s="24">
        <v>528665100</v>
      </c>
      <c r="J17" s="6">
        <v>416441448</v>
      </c>
      <c r="K17" s="25">
        <v>433834800</v>
      </c>
    </row>
    <row r="18" spans="1:11" ht="13.5">
      <c r="A18" s="33" t="s">
        <v>28</v>
      </c>
      <c r="B18" s="34">
        <f>SUM(B11:B17)</f>
        <v>2370375294</v>
      </c>
      <c r="C18" s="35">
        <f aca="true" t="shared" si="1" ref="C18:K18">SUM(C11:C17)</f>
        <v>1975833848</v>
      </c>
      <c r="D18" s="36">
        <f t="shared" si="1"/>
        <v>0</v>
      </c>
      <c r="E18" s="34">
        <f t="shared" si="1"/>
        <v>2415650298</v>
      </c>
      <c r="F18" s="35">
        <f t="shared" si="1"/>
        <v>2261495658</v>
      </c>
      <c r="G18" s="37">
        <f t="shared" si="1"/>
        <v>2261495658</v>
      </c>
      <c r="H18" s="38">
        <f t="shared" si="1"/>
        <v>2057483807</v>
      </c>
      <c r="I18" s="34">
        <f t="shared" si="1"/>
        <v>2376700468</v>
      </c>
      <c r="J18" s="35">
        <f t="shared" si="1"/>
        <v>2248511628</v>
      </c>
      <c r="K18" s="37">
        <f t="shared" si="1"/>
        <v>2428356984</v>
      </c>
    </row>
    <row r="19" spans="1:11" ht="13.5">
      <c r="A19" s="33" t="s">
        <v>29</v>
      </c>
      <c r="B19" s="39">
        <f>+B10-B18</f>
        <v>-670375324</v>
      </c>
      <c r="C19" s="40">
        <f aca="true" t="shared" si="2" ref="C19:K19">+C10-C18</f>
        <v>-274821864</v>
      </c>
      <c r="D19" s="41">
        <f t="shared" si="2"/>
        <v>0</v>
      </c>
      <c r="E19" s="39">
        <f t="shared" si="2"/>
        <v>-414724554</v>
      </c>
      <c r="F19" s="40">
        <f t="shared" si="2"/>
        <v>-20086252</v>
      </c>
      <c r="G19" s="42">
        <f t="shared" si="2"/>
        <v>-20086252</v>
      </c>
      <c r="H19" s="43">
        <f t="shared" si="2"/>
        <v>-277780504</v>
      </c>
      <c r="I19" s="39">
        <f t="shared" si="2"/>
        <v>56211612</v>
      </c>
      <c r="J19" s="40">
        <f t="shared" si="2"/>
        <v>192872568</v>
      </c>
      <c r="K19" s="42">
        <f t="shared" si="2"/>
        <v>139504272</v>
      </c>
    </row>
    <row r="20" spans="1:11" ht="25.5">
      <c r="A20" s="44" t="s">
        <v>30</v>
      </c>
      <c r="B20" s="45">
        <v>62192798</v>
      </c>
      <c r="C20" s="46">
        <v>45396972</v>
      </c>
      <c r="D20" s="47">
        <v>0</v>
      </c>
      <c r="E20" s="45">
        <v>88803000</v>
      </c>
      <c r="F20" s="46">
        <v>88803000</v>
      </c>
      <c r="G20" s="48">
        <v>88803000</v>
      </c>
      <c r="H20" s="49">
        <v>68486035</v>
      </c>
      <c r="I20" s="45">
        <v>172422004</v>
      </c>
      <c r="J20" s="46">
        <v>102974676</v>
      </c>
      <c r="K20" s="48">
        <v>107590092</v>
      </c>
    </row>
    <row r="21" spans="1:11" ht="63.75">
      <c r="A21" s="50" t="s">
        <v>96</v>
      </c>
      <c r="B21" s="51">
        <v>0</v>
      </c>
      <c r="C21" s="52">
        <v>0</v>
      </c>
      <c r="D21" s="53">
        <v>0</v>
      </c>
      <c r="E21" s="51">
        <v>16000000</v>
      </c>
      <c r="F21" s="52">
        <v>16000000</v>
      </c>
      <c r="G21" s="54">
        <v>16000000</v>
      </c>
      <c r="H21" s="55">
        <v>141702609</v>
      </c>
      <c r="I21" s="51">
        <v>0</v>
      </c>
      <c r="J21" s="52">
        <v>0</v>
      </c>
      <c r="K21" s="54">
        <v>0</v>
      </c>
    </row>
    <row r="22" spans="1:11" ht="25.5">
      <c r="A22" s="56" t="s">
        <v>97</v>
      </c>
      <c r="B22" s="57">
        <f>SUM(B19:B21)</f>
        <v>-608182526</v>
      </c>
      <c r="C22" s="58">
        <f aca="true" t="shared" si="3" ref="C22:K22">SUM(C19:C21)</f>
        <v>-229424892</v>
      </c>
      <c r="D22" s="59">
        <f t="shared" si="3"/>
        <v>0</v>
      </c>
      <c r="E22" s="57">
        <f t="shared" si="3"/>
        <v>-309921554</v>
      </c>
      <c r="F22" s="58">
        <f t="shared" si="3"/>
        <v>84716748</v>
      </c>
      <c r="G22" s="60">
        <f t="shared" si="3"/>
        <v>84716748</v>
      </c>
      <c r="H22" s="61">
        <f t="shared" si="3"/>
        <v>-67591860</v>
      </c>
      <c r="I22" s="57">
        <f t="shared" si="3"/>
        <v>228633616</v>
      </c>
      <c r="J22" s="58">
        <f t="shared" si="3"/>
        <v>295847244</v>
      </c>
      <c r="K22" s="60">
        <f t="shared" si="3"/>
        <v>247094364</v>
      </c>
    </row>
    <row r="23" spans="1:11" ht="13.5">
      <c r="A23" s="50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32</v>
      </c>
      <c r="B24" s="39">
        <f>SUM(B22:B23)</f>
        <v>-608182526</v>
      </c>
      <c r="C24" s="40">
        <f aca="true" t="shared" si="4" ref="C24:K24">SUM(C22:C23)</f>
        <v>-229424892</v>
      </c>
      <c r="D24" s="41">
        <f t="shared" si="4"/>
        <v>0</v>
      </c>
      <c r="E24" s="39">
        <f t="shared" si="4"/>
        <v>-309921554</v>
      </c>
      <c r="F24" s="40">
        <f t="shared" si="4"/>
        <v>84716748</v>
      </c>
      <c r="G24" s="42">
        <f t="shared" si="4"/>
        <v>84716748</v>
      </c>
      <c r="H24" s="43">
        <f t="shared" si="4"/>
        <v>-67591860</v>
      </c>
      <c r="I24" s="39">
        <f t="shared" si="4"/>
        <v>228633616</v>
      </c>
      <c r="J24" s="40">
        <f t="shared" si="4"/>
        <v>295847244</v>
      </c>
      <c r="K24" s="42">
        <f t="shared" si="4"/>
        <v>247094364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98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33</v>
      </c>
      <c r="B27" s="7">
        <v>61206983</v>
      </c>
      <c r="C27" s="7">
        <v>47989539</v>
      </c>
      <c r="D27" s="69">
        <v>0</v>
      </c>
      <c r="E27" s="70">
        <v>142187850</v>
      </c>
      <c r="F27" s="7">
        <v>142187850</v>
      </c>
      <c r="G27" s="71">
        <v>142187850</v>
      </c>
      <c r="H27" s="72">
        <v>73351342</v>
      </c>
      <c r="I27" s="70">
        <v>325860900</v>
      </c>
      <c r="J27" s="7">
        <v>266434188</v>
      </c>
      <c r="K27" s="71">
        <v>304402692</v>
      </c>
    </row>
    <row r="28" spans="1:11" ht="13.5">
      <c r="A28" s="73" t="s">
        <v>34</v>
      </c>
      <c r="B28" s="6">
        <v>55858962</v>
      </c>
      <c r="C28" s="6">
        <v>5831775</v>
      </c>
      <c r="D28" s="23">
        <v>0</v>
      </c>
      <c r="E28" s="24">
        <v>100362850</v>
      </c>
      <c r="F28" s="6">
        <v>100362850</v>
      </c>
      <c r="G28" s="25">
        <v>100362850</v>
      </c>
      <c r="H28" s="26">
        <v>0</v>
      </c>
      <c r="I28" s="24">
        <v>169585904</v>
      </c>
      <c r="J28" s="6">
        <v>100222596</v>
      </c>
      <c r="K28" s="25">
        <v>130858488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35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36</v>
      </c>
      <c r="B31" s="6">
        <v>5348021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37</v>
      </c>
      <c r="B32" s="7">
        <f>SUM(B28:B31)</f>
        <v>61206983</v>
      </c>
      <c r="C32" s="7">
        <f aca="true" t="shared" si="5" ref="C32:K32">SUM(C28:C31)</f>
        <v>5831775</v>
      </c>
      <c r="D32" s="69">
        <f t="shared" si="5"/>
        <v>0</v>
      </c>
      <c r="E32" s="70">
        <f t="shared" si="5"/>
        <v>100362850</v>
      </c>
      <c r="F32" s="7">
        <f t="shared" si="5"/>
        <v>100362850</v>
      </c>
      <c r="G32" s="71">
        <f t="shared" si="5"/>
        <v>100362850</v>
      </c>
      <c r="H32" s="72">
        <f t="shared" si="5"/>
        <v>0</v>
      </c>
      <c r="I32" s="70">
        <f t="shared" si="5"/>
        <v>169585904</v>
      </c>
      <c r="J32" s="7">
        <f t="shared" si="5"/>
        <v>100222596</v>
      </c>
      <c r="K32" s="71">
        <f t="shared" si="5"/>
        <v>130858488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38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39</v>
      </c>
      <c r="B35" s="6">
        <v>288315879</v>
      </c>
      <c r="C35" s="6">
        <v>1259626076</v>
      </c>
      <c r="D35" s="23">
        <v>0</v>
      </c>
      <c r="E35" s="24">
        <v>-452109387</v>
      </c>
      <c r="F35" s="6">
        <v>-57471085</v>
      </c>
      <c r="G35" s="25">
        <v>-57471085</v>
      </c>
      <c r="H35" s="26">
        <v>2352104480</v>
      </c>
      <c r="I35" s="24">
        <v>1453967610</v>
      </c>
      <c r="J35" s="6">
        <v>159796676</v>
      </c>
      <c r="K35" s="25">
        <v>80768514</v>
      </c>
    </row>
    <row r="36" spans="1:11" ht="13.5">
      <c r="A36" s="22" t="s">
        <v>40</v>
      </c>
      <c r="B36" s="6">
        <v>2971070091</v>
      </c>
      <c r="C36" s="6">
        <v>2885793212</v>
      </c>
      <c r="D36" s="23">
        <v>0</v>
      </c>
      <c r="E36" s="24">
        <v>142187850</v>
      </c>
      <c r="F36" s="6">
        <v>142187850</v>
      </c>
      <c r="G36" s="25">
        <v>142187850</v>
      </c>
      <c r="H36" s="26">
        <v>3048187989</v>
      </c>
      <c r="I36" s="24">
        <v>3055810529</v>
      </c>
      <c r="J36" s="6">
        <v>126403080</v>
      </c>
      <c r="K36" s="25">
        <v>157968156</v>
      </c>
    </row>
    <row r="37" spans="1:11" ht="13.5">
      <c r="A37" s="22" t="s">
        <v>41</v>
      </c>
      <c r="B37" s="6">
        <v>983332902</v>
      </c>
      <c r="C37" s="6">
        <v>2094222754</v>
      </c>
      <c r="D37" s="23">
        <v>0</v>
      </c>
      <c r="E37" s="24">
        <v>0</v>
      </c>
      <c r="F37" s="6">
        <v>0</v>
      </c>
      <c r="G37" s="25">
        <v>0</v>
      </c>
      <c r="H37" s="26">
        <v>3631153373</v>
      </c>
      <c r="I37" s="24">
        <v>3207627298</v>
      </c>
      <c r="J37" s="6">
        <v>-9647488</v>
      </c>
      <c r="K37" s="25">
        <v>-8357694</v>
      </c>
    </row>
    <row r="38" spans="1:11" ht="13.5">
      <c r="A38" s="22" t="s">
        <v>42</v>
      </c>
      <c r="B38" s="6">
        <v>159151702</v>
      </c>
      <c r="C38" s="6">
        <v>163723545</v>
      </c>
      <c r="D38" s="23">
        <v>0</v>
      </c>
      <c r="E38" s="24">
        <v>0</v>
      </c>
      <c r="F38" s="6">
        <v>0</v>
      </c>
      <c r="G38" s="25">
        <v>0</v>
      </c>
      <c r="H38" s="26">
        <v>187452085</v>
      </c>
      <c r="I38" s="24">
        <v>77763367</v>
      </c>
      <c r="J38" s="6">
        <v>0</v>
      </c>
      <c r="K38" s="25">
        <v>0</v>
      </c>
    </row>
    <row r="39" spans="1:11" ht="13.5">
      <c r="A39" s="22" t="s">
        <v>43</v>
      </c>
      <c r="B39" s="6">
        <v>2116901366</v>
      </c>
      <c r="C39" s="6">
        <v>2116897878</v>
      </c>
      <c r="D39" s="23">
        <v>0</v>
      </c>
      <c r="E39" s="24">
        <v>0</v>
      </c>
      <c r="F39" s="6">
        <v>394638302</v>
      </c>
      <c r="G39" s="25">
        <v>394638302</v>
      </c>
      <c r="H39" s="26">
        <v>1870758314</v>
      </c>
      <c r="I39" s="24">
        <v>1224387475</v>
      </c>
      <c r="J39" s="6">
        <v>295847244</v>
      </c>
      <c r="K39" s="25">
        <v>247094364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44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45</v>
      </c>
      <c r="B42" s="6">
        <v>85283849</v>
      </c>
      <c r="C42" s="6">
        <v>153489499</v>
      </c>
      <c r="D42" s="23">
        <v>0</v>
      </c>
      <c r="E42" s="24">
        <v>2003018043</v>
      </c>
      <c r="F42" s="6">
        <v>2243501705</v>
      </c>
      <c r="G42" s="25">
        <v>2243501705</v>
      </c>
      <c r="H42" s="26">
        <v>3388580333</v>
      </c>
      <c r="I42" s="24">
        <v>-303348396</v>
      </c>
      <c r="J42" s="6">
        <v>-247313340</v>
      </c>
      <c r="K42" s="25">
        <v>-344357040</v>
      </c>
    </row>
    <row r="43" spans="1:11" ht="13.5">
      <c r="A43" s="22" t="s">
        <v>46</v>
      </c>
      <c r="B43" s="6">
        <v>-56670707</v>
      </c>
      <c r="C43" s="6">
        <v>-79213435</v>
      </c>
      <c r="D43" s="23">
        <v>0</v>
      </c>
      <c r="E43" s="24">
        <v>-142187850</v>
      </c>
      <c r="F43" s="6">
        <v>-142187850</v>
      </c>
      <c r="G43" s="25">
        <v>-142187850</v>
      </c>
      <c r="H43" s="26">
        <v>-30846756</v>
      </c>
      <c r="I43" s="24">
        <v>-306593375</v>
      </c>
      <c r="J43" s="6">
        <v>-213115717</v>
      </c>
      <c r="K43" s="25">
        <v>-304402692</v>
      </c>
    </row>
    <row r="44" spans="1:11" ht="13.5">
      <c r="A44" s="22" t="s">
        <v>47</v>
      </c>
      <c r="B44" s="6">
        <v>-4216596</v>
      </c>
      <c r="C44" s="6">
        <v>24340070</v>
      </c>
      <c r="D44" s="23">
        <v>0</v>
      </c>
      <c r="E44" s="24">
        <v>0</v>
      </c>
      <c r="F44" s="6">
        <v>0</v>
      </c>
      <c r="G44" s="25">
        <v>0</v>
      </c>
      <c r="H44" s="26">
        <v>-27394579</v>
      </c>
      <c r="I44" s="24">
        <v>26616365</v>
      </c>
      <c r="J44" s="6">
        <v>-26616365</v>
      </c>
      <c r="K44" s="25">
        <v>0</v>
      </c>
    </row>
    <row r="45" spans="1:11" ht="13.5">
      <c r="A45" s="33" t="s">
        <v>48</v>
      </c>
      <c r="B45" s="7">
        <v>39386773</v>
      </c>
      <c r="C45" s="7">
        <v>-706136827</v>
      </c>
      <c r="D45" s="69">
        <v>0</v>
      </c>
      <c r="E45" s="70">
        <v>1860830193</v>
      </c>
      <c r="F45" s="7">
        <v>2101313855</v>
      </c>
      <c r="G45" s="71">
        <v>2101313855</v>
      </c>
      <c r="H45" s="72">
        <v>4333004262</v>
      </c>
      <c r="I45" s="70">
        <v>-358227024</v>
      </c>
      <c r="J45" s="7">
        <v>-487045422</v>
      </c>
      <c r="K45" s="71">
        <v>-648759732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49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50</v>
      </c>
      <c r="B48" s="6">
        <v>50371489</v>
      </c>
      <c r="C48" s="6">
        <v>766288948</v>
      </c>
      <c r="D48" s="23">
        <v>0</v>
      </c>
      <c r="E48" s="24">
        <v>-452109387</v>
      </c>
      <c r="F48" s="6">
        <v>-57471085</v>
      </c>
      <c r="G48" s="25">
        <v>-57471085</v>
      </c>
      <c r="H48" s="26">
        <v>577490188</v>
      </c>
      <c r="I48" s="24">
        <v>99894800</v>
      </c>
      <c r="J48" s="6">
        <v>-39338736</v>
      </c>
      <c r="K48" s="25">
        <v>-127255524</v>
      </c>
    </row>
    <row r="49" spans="1:11" ht="13.5">
      <c r="A49" s="22" t="s">
        <v>51</v>
      </c>
      <c r="B49" s="6">
        <f>+B75</f>
        <v>760728511.3989197</v>
      </c>
      <c r="C49" s="6">
        <f aca="true" t="shared" si="6" ref="C49:K49">+C75</f>
        <v>1896075686.006054</v>
      </c>
      <c r="D49" s="23">
        <f t="shared" si="6"/>
        <v>0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1957251341.960094</v>
      </c>
      <c r="I49" s="24">
        <f t="shared" si="6"/>
        <v>1922861392.5555384</v>
      </c>
      <c r="J49" s="6">
        <f t="shared" si="6"/>
        <v>-175730480.61391684</v>
      </c>
      <c r="K49" s="25">
        <f t="shared" si="6"/>
        <v>-180701591.69203877</v>
      </c>
    </row>
    <row r="50" spans="1:11" ht="13.5">
      <c r="A50" s="33" t="s">
        <v>52</v>
      </c>
      <c r="B50" s="7">
        <f>+B48-B49</f>
        <v>-710357022.3989197</v>
      </c>
      <c r="C50" s="7">
        <f aca="true" t="shared" si="7" ref="C50:K50">+C48-C49</f>
        <v>-1129786738.006054</v>
      </c>
      <c r="D50" s="69">
        <f t="shared" si="7"/>
        <v>0</v>
      </c>
      <c r="E50" s="70">
        <f t="shared" si="7"/>
        <v>-452109387</v>
      </c>
      <c r="F50" s="7">
        <f t="shared" si="7"/>
        <v>-57471085</v>
      </c>
      <c r="G50" s="71">
        <f t="shared" si="7"/>
        <v>-57471085</v>
      </c>
      <c r="H50" s="72">
        <f t="shared" si="7"/>
        <v>-1379761153.960094</v>
      </c>
      <c r="I50" s="70">
        <f t="shared" si="7"/>
        <v>-1822966592.5555384</v>
      </c>
      <c r="J50" s="7">
        <f t="shared" si="7"/>
        <v>136391744.61391684</v>
      </c>
      <c r="K50" s="71">
        <f t="shared" si="7"/>
        <v>53446067.692038774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53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54</v>
      </c>
      <c r="B53" s="6">
        <v>2971738268</v>
      </c>
      <c r="C53" s="6">
        <v>2676803917</v>
      </c>
      <c r="D53" s="23">
        <v>0</v>
      </c>
      <c r="E53" s="24">
        <v>126187850</v>
      </c>
      <c r="F53" s="6">
        <v>100187850</v>
      </c>
      <c r="G53" s="25">
        <v>100187850</v>
      </c>
      <c r="H53" s="26">
        <v>2794676128</v>
      </c>
      <c r="I53" s="24">
        <v>2518098231</v>
      </c>
      <c r="J53" s="6">
        <v>-104151108</v>
      </c>
      <c r="K53" s="25">
        <v>-108760512</v>
      </c>
    </row>
    <row r="54" spans="1:11" ht="13.5">
      <c r="A54" s="22" t="s">
        <v>55</v>
      </c>
      <c r="B54" s="6">
        <v>167956473</v>
      </c>
      <c r="C54" s="6">
        <v>0</v>
      </c>
      <c r="D54" s="23">
        <v>0</v>
      </c>
      <c r="E54" s="24">
        <v>141920730</v>
      </c>
      <c r="F54" s="6">
        <v>141920730</v>
      </c>
      <c r="G54" s="25">
        <v>141920730</v>
      </c>
      <c r="H54" s="26">
        <v>0</v>
      </c>
      <c r="I54" s="24">
        <v>148449084</v>
      </c>
      <c r="J54" s="6">
        <v>140031108</v>
      </c>
      <c r="K54" s="25">
        <v>146434536</v>
      </c>
    </row>
    <row r="55" spans="1:11" ht="13.5">
      <c r="A55" s="22" t="s">
        <v>56</v>
      </c>
      <c r="B55" s="6">
        <v>0</v>
      </c>
      <c r="C55" s="6">
        <v>28372804</v>
      </c>
      <c r="D55" s="23">
        <v>0</v>
      </c>
      <c r="E55" s="24">
        <v>83612850</v>
      </c>
      <c r="F55" s="6">
        <v>64612850</v>
      </c>
      <c r="G55" s="25">
        <v>64612850</v>
      </c>
      <c r="H55" s="26">
        <v>22563011</v>
      </c>
      <c r="I55" s="24">
        <v>90550896</v>
      </c>
      <c r="J55" s="6">
        <v>148335348</v>
      </c>
      <c r="K55" s="25">
        <v>182711796</v>
      </c>
    </row>
    <row r="56" spans="1:11" ht="13.5">
      <c r="A56" s="22" t="s">
        <v>57</v>
      </c>
      <c r="B56" s="6">
        <v>0</v>
      </c>
      <c r="C56" s="6">
        <v>25499281</v>
      </c>
      <c r="D56" s="23">
        <v>0</v>
      </c>
      <c r="E56" s="24">
        <v>108558128</v>
      </c>
      <c r="F56" s="6">
        <v>99578402</v>
      </c>
      <c r="G56" s="25">
        <v>99578402</v>
      </c>
      <c r="H56" s="26">
        <v>73197630</v>
      </c>
      <c r="I56" s="24">
        <v>126732816</v>
      </c>
      <c r="J56" s="6">
        <v>73538436</v>
      </c>
      <c r="K56" s="25">
        <v>75764040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58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59</v>
      </c>
      <c r="B59" s="6">
        <v>2117454</v>
      </c>
      <c r="C59" s="6">
        <v>38000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80026812</v>
      </c>
      <c r="J59" s="6">
        <v>78859748</v>
      </c>
      <c r="K59" s="25">
        <v>83197037</v>
      </c>
    </row>
    <row r="60" spans="1:11" ht="13.5">
      <c r="A60" s="90" t="s">
        <v>60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49498728</v>
      </c>
      <c r="J60" s="6">
        <v>48776860</v>
      </c>
      <c r="K60" s="25">
        <v>51459584</v>
      </c>
    </row>
    <row r="61" spans="1:11" ht="13.5">
      <c r="A61" s="91" t="s">
        <v>61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62</v>
      </c>
      <c r="B62" s="97">
        <v>626</v>
      </c>
      <c r="C62" s="98">
        <v>626</v>
      </c>
      <c r="D62" s="99">
        <v>657</v>
      </c>
      <c r="E62" s="97">
        <v>690</v>
      </c>
      <c r="F62" s="98">
        <v>690</v>
      </c>
      <c r="G62" s="99">
        <v>690</v>
      </c>
      <c r="H62" s="100">
        <v>690</v>
      </c>
      <c r="I62" s="97">
        <v>711</v>
      </c>
      <c r="J62" s="98">
        <v>732</v>
      </c>
      <c r="K62" s="99">
        <v>754</v>
      </c>
    </row>
    <row r="63" spans="1:11" ht="13.5">
      <c r="A63" s="96" t="s">
        <v>63</v>
      </c>
      <c r="B63" s="97">
        <v>851</v>
      </c>
      <c r="C63" s="98">
        <v>851</v>
      </c>
      <c r="D63" s="99">
        <v>894</v>
      </c>
      <c r="E63" s="97">
        <v>938</v>
      </c>
      <c r="F63" s="98">
        <v>938</v>
      </c>
      <c r="G63" s="99">
        <v>938</v>
      </c>
      <c r="H63" s="100">
        <v>938</v>
      </c>
      <c r="I63" s="97">
        <v>966</v>
      </c>
      <c r="J63" s="98">
        <v>995</v>
      </c>
      <c r="K63" s="99">
        <v>1025</v>
      </c>
    </row>
    <row r="64" spans="1:11" ht="13.5">
      <c r="A64" s="96" t="s">
        <v>64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65</v>
      </c>
      <c r="B65" s="97">
        <v>69627</v>
      </c>
      <c r="C65" s="98">
        <v>75278</v>
      </c>
      <c r="D65" s="99">
        <v>72308</v>
      </c>
      <c r="E65" s="97">
        <v>75924</v>
      </c>
      <c r="F65" s="98">
        <v>75924</v>
      </c>
      <c r="G65" s="99">
        <v>75924</v>
      </c>
      <c r="H65" s="100">
        <v>75924</v>
      </c>
      <c r="I65" s="97">
        <v>78201</v>
      </c>
      <c r="J65" s="98">
        <v>80547</v>
      </c>
      <c r="K65" s="99">
        <v>82964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99</v>
      </c>
      <c r="B70" s="5">
        <f>IF(ISERROR(B71/B72),0,(B71/B72))</f>
        <v>0.789347771336865</v>
      </c>
      <c r="C70" s="5">
        <f aca="true" t="shared" si="8" ref="C70:K70">IF(ISERROR(C71/C72),0,(C71/C72))</f>
        <v>0.10594423173906162</v>
      </c>
      <c r="D70" s="5">
        <f t="shared" si="8"/>
        <v>0</v>
      </c>
      <c r="E70" s="5">
        <f t="shared" si="8"/>
        <v>1.087644970600318</v>
      </c>
      <c r="F70" s="5">
        <f t="shared" si="8"/>
        <v>1.1253549524777942</v>
      </c>
      <c r="G70" s="5">
        <f t="shared" si="8"/>
        <v>1.1253549524777942</v>
      </c>
      <c r="H70" s="5">
        <f t="shared" si="8"/>
        <v>0.9034360126207864</v>
      </c>
      <c r="I70" s="5">
        <f t="shared" si="8"/>
        <v>0.8083412247158918</v>
      </c>
      <c r="J70" s="5">
        <f t="shared" si="8"/>
        <v>0.8078226515981509</v>
      </c>
      <c r="K70" s="5">
        <f t="shared" si="8"/>
        <v>0.8083967647863783</v>
      </c>
    </row>
    <row r="71" spans="1:11" ht="12.75" hidden="1">
      <c r="A71" s="2" t="s">
        <v>100</v>
      </c>
      <c r="B71" s="2">
        <f>+B83</f>
        <v>1129785604</v>
      </c>
      <c r="C71" s="2">
        <f aca="true" t="shared" si="9" ref="C71:K71">+C83</f>
        <v>151789482</v>
      </c>
      <c r="D71" s="2">
        <f t="shared" si="9"/>
        <v>0</v>
      </c>
      <c r="E71" s="2">
        <f t="shared" si="9"/>
        <v>1700744043</v>
      </c>
      <c r="F71" s="2">
        <f t="shared" si="9"/>
        <v>1941227705</v>
      </c>
      <c r="G71" s="2">
        <f t="shared" si="9"/>
        <v>1941227705</v>
      </c>
      <c r="H71" s="2">
        <f t="shared" si="9"/>
        <v>1373130586</v>
      </c>
      <c r="I71" s="2">
        <f t="shared" si="9"/>
        <v>1485724908</v>
      </c>
      <c r="J71" s="2">
        <f t="shared" si="9"/>
        <v>1476617532</v>
      </c>
      <c r="K71" s="2">
        <f t="shared" si="9"/>
        <v>1545287088</v>
      </c>
    </row>
    <row r="72" spans="1:11" ht="12.75" hidden="1">
      <c r="A72" s="2" t="s">
        <v>101</v>
      </c>
      <c r="B72" s="2">
        <f>+B77</f>
        <v>1431290041</v>
      </c>
      <c r="C72" s="2">
        <f aca="true" t="shared" si="10" ref="C72:K72">+C77</f>
        <v>1432730027</v>
      </c>
      <c r="D72" s="2">
        <f t="shared" si="10"/>
        <v>0</v>
      </c>
      <c r="E72" s="2">
        <f t="shared" si="10"/>
        <v>1563694118</v>
      </c>
      <c r="F72" s="2">
        <f t="shared" si="10"/>
        <v>1724991480</v>
      </c>
      <c r="G72" s="2">
        <f t="shared" si="10"/>
        <v>1724991480</v>
      </c>
      <c r="H72" s="2">
        <f t="shared" si="10"/>
        <v>1519897997</v>
      </c>
      <c r="I72" s="2">
        <f t="shared" si="10"/>
        <v>1837992252</v>
      </c>
      <c r="J72" s="2">
        <f t="shared" si="10"/>
        <v>1827898152</v>
      </c>
      <c r="K72" s="2">
        <f t="shared" si="10"/>
        <v>1911545364</v>
      </c>
    </row>
    <row r="73" spans="1:11" ht="12.75" hidden="1">
      <c r="A73" s="2" t="s">
        <v>102</v>
      </c>
      <c r="B73" s="2">
        <f>+B74</f>
        <v>67864670.66666672</v>
      </c>
      <c r="C73" s="2">
        <f aca="true" t="shared" si="11" ref="C73:K73">+(C78+C80+C81+C82)-(B78+B80+B81+B82)</f>
        <v>296018182</v>
      </c>
      <c r="D73" s="2">
        <f t="shared" si="11"/>
        <v>-536451443</v>
      </c>
      <c r="E73" s="2">
        <f t="shared" si="11"/>
        <v>0</v>
      </c>
      <c r="F73" s="2">
        <f>+(F78+F80+F81+F82)-(D78+D80+D81+D82)</f>
        <v>0</v>
      </c>
      <c r="G73" s="2">
        <f>+(G78+G80+G81+G82)-(D78+D80+D81+D82)</f>
        <v>0</v>
      </c>
      <c r="H73" s="2">
        <f>+(H78+H80+H81+H82)-(D78+D80+D81+D82)</f>
        <v>1813241838</v>
      </c>
      <c r="I73" s="2">
        <f>+(I78+I80+I81+I82)-(E78+E80+E81+E82)</f>
        <v>1410431279</v>
      </c>
      <c r="J73" s="2">
        <f t="shared" si="11"/>
        <v>-1204837895</v>
      </c>
      <c r="K73" s="2">
        <f t="shared" si="11"/>
        <v>7598832</v>
      </c>
    </row>
    <row r="74" spans="1:11" ht="12.75" hidden="1">
      <c r="A74" s="2" t="s">
        <v>103</v>
      </c>
      <c r="B74" s="2">
        <f>+TREND(C74:E74)</f>
        <v>67864670.66666672</v>
      </c>
      <c r="C74" s="2">
        <f>+C73</f>
        <v>296018182</v>
      </c>
      <c r="D74" s="2">
        <f aca="true" t="shared" si="12" ref="D74:K74">+D73</f>
        <v>-536451443</v>
      </c>
      <c r="E74" s="2">
        <f t="shared" si="12"/>
        <v>0</v>
      </c>
      <c r="F74" s="2">
        <f t="shared" si="12"/>
        <v>0</v>
      </c>
      <c r="G74" s="2">
        <f t="shared" si="12"/>
        <v>0</v>
      </c>
      <c r="H74" s="2">
        <f t="shared" si="12"/>
        <v>1813241838</v>
      </c>
      <c r="I74" s="2">
        <f t="shared" si="12"/>
        <v>1410431279</v>
      </c>
      <c r="J74" s="2">
        <f t="shared" si="12"/>
        <v>-1204837895</v>
      </c>
      <c r="K74" s="2">
        <f t="shared" si="12"/>
        <v>7598832</v>
      </c>
    </row>
    <row r="75" spans="1:11" ht="12.75" hidden="1">
      <c r="A75" s="2" t="s">
        <v>104</v>
      </c>
      <c r="B75" s="2">
        <f>+B84-(((B80+B81+B78)*B70)-B79)</f>
        <v>760728511.3989197</v>
      </c>
      <c r="C75" s="2">
        <f aca="true" t="shared" si="13" ref="C75:K75">+C84-(((C80+C81+C78)*C70)-C79)</f>
        <v>1896075686.006054</v>
      </c>
      <c r="D75" s="2">
        <f t="shared" si="13"/>
        <v>0</v>
      </c>
      <c r="E75" s="2">
        <f t="shared" si="13"/>
        <v>0</v>
      </c>
      <c r="F75" s="2">
        <f t="shared" si="13"/>
        <v>0</v>
      </c>
      <c r="G75" s="2">
        <f t="shared" si="13"/>
        <v>0</v>
      </c>
      <c r="H75" s="2">
        <f t="shared" si="13"/>
        <v>1957251341.960094</v>
      </c>
      <c r="I75" s="2">
        <f t="shared" si="13"/>
        <v>1922861392.5555384</v>
      </c>
      <c r="J75" s="2">
        <f t="shared" si="13"/>
        <v>-175730480.61391684</v>
      </c>
      <c r="K75" s="2">
        <f t="shared" si="13"/>
        <v>-180701591.69203877</v>
      </c>
    </row>
    <row r="76" spans="1:11" ht="12.75" hidden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66</v>
      </c>
      <c r="B77" s="3">
        <v>1431290041</v>
      </c>
      <c r="C77" s="3">
        <v>1432730027</v>
      </c>
      <c r="D77" s="3">
        <v>0</v>
      </c>
      <c r="E77" s="3">
        <v>1563694118</v>
      </c>
      <c r="F77" s="3">
        <v>1724991480</v>
      </c>
      <c r="G77" s="3">
        <v>1724991480</v>
      </c>
      <c r="H77" s="3">
        <v>1519897997</v>
      </c>
      <c r="I77" s="3">
        <v>1837992252</v>
      </c>
      <c r="J77" s="3">
        <v>1827898152</v>
      </c>
      <c r="K77" s="3">
        <v>1911545364</v>
      </c>
    </row>
    <row r="78" spans="1:11" ht="12.75" hidden="1">
      <c r="A78" s="1" t="s">
        <v>67</v>
      </c>
      <c r="B78" s="3">
        <v>0</v>
      </c>
      <c r="C78" s="3">
        <v>42184967</v>
      </c>
      <c r="D78" s="3">
        <v>0</v>
      </c>
      <c r="E78" s="3">
        <v>0</v>
      </c>
      <c r="F78" s="3">
        <v>0</v>
      </c>
      <c r="G78" s="3">
        <v>0</v>
      </c>
      <c r="H78" s="3">
        <v>45266509</v>
      </c>
      <c r="I78" s="3">
        <v>39511665</v>
      </c>
      <c r="J78" s="3">
        <v>0</v>
      </c>
      <c r="K78" s="3">
        <v>0</v>
      </c>
    </row>
    <row r="79" spans="1:11" ht="12.75" hidden="1">
      <c r="A79" s="1" t="s">
        <v>68</v>
      </c>
      <c r="B79" s="3">
        <v>950018180</v>
      </c>
      <c r="C79" s="3">
        <v>1952909622</v>
      </c>
      <c r="D79" s="3">
        <v>0</v>
      </c>
      <c r="E79" s="3">
        <v>0</v>
      </c>
      <c r="F79" s="3">
        <v>0</v>
      </c>
      <c r="G79" s="3">
        <v>0</v>
      </c>
      <c r="H79" s="3">
        <v>3595399318</v>
      </c>
      <c r="I79" s="3">
        <v>3062971140</v>
      </c>
      <c r="J79" s="3">
        <v>-9647488</v>
      </c>
      <c r="K79" s="3">
        <v>-8357694</v>
      </c>
    </row>
    <row r="80" spans="1:11" ht="12.75" hidden="1">
      <c r="A80" s="1" t="s">
        <v>69</v>
      </c>
      <c r="B80" s="3">
        <v>192626534</v>
      </c>
      <c r="C80" s="3">
        <v>300147999</v>
      </c>
      <c r="D80" s="3">
        <v>0</v>
      </c>
      <c r="E80" s="3">
        <v>0</v>
      </c>
      <c r="F80" s="3">
        <v>0</v>
      </c>
      <c r="G80" s="3">
        <v>0</v>
      </c>
      <c r="H80" s="3">
        <v>1322823135</v>
      </c>
      <c r="I80" s="3">
        <v>893408484</v>
      </c>
      <c r="J80" s="3">
        <v>205894776</v>
      </c>
      <c r="K80" s="3">
        <v>213512436</v>
      </c>
    </row>
    <row r="81" spans="1:11" ht="12.75" hidden="1">
      <c r="A81" s="1" t="s">
        <v>70</v>
      </c>
      <c r="B81" s="3">
        <v>47178626</v>
      </c>
      <c r="C81" s="3">
        <v>194118477</v>
      </c>
      <c r="D81" s="3">
        <v>0</v>
      </c>
      <c r="E81" s="3">
        <v>0</v>
      </c>
      <c r="F81" s="3">
        <v>0</v>
      </c>
      <c r="G81" s="3">
        <v>0</v>
      </c>
      <c r="H81" s="3">
        <v>445152194</v>
      </c>
      <c r="I81" s="3">
        <v>477511130</v>
      </c>
      <c r="J81" s="3">
        <v>-301392</v>
      </c>
      <c r="K81" s="3">
        <v>-320220</v>
      </c>
    </row>
    <row r="82" spans="1:11" ht="12.75" hidden="1">
      <c r="A82" s="1" t="s">
        <v>71</v>
      </c>
      <c r="B82" s="3">
        <v>628101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72</v>
      </c>
      <c r="B83" s="3">
        <v>1129785604</v>
      </c>
      <c r="C83" s="3">
        <v>151789482</v>
      </c>
      <c r="D83" s="3">
        <v>0</v>
      </c>
      <c r="E83" s="3">
        <v>1700744043</v>
      </c>
      <c r="F83" s="3">
        <v>1941227705</v>
      </c>
      <c r="G83" s="3">
        <v>1941227705</v>
      </c>
      <c r="H83" s="3">
        <v>1373130586</v>
      </c>
      <c r="I83" s="3">
        <v>1485724908</v>
      </c>
      <c r="J83" s="3">
        <v>1476617532</v>
      </c>
      <c r="K83" s="3">
        <v>1545287088</v>
      </c>
    </row>
    <row r="84" spans="1:11" ht="12.75" hidden="1">
      <c r="A84" s="1" t="s">
        <v>73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1" t="s">
        <v>74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2020-11-02T12:10:30Z</dcterms:created>
  <dcterms:modified xsi:type="dcterms:W3CDTF">2020-11-02T12:11:10Z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